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27FFB367-418A-4099-BA8B-BB0679C60F90}" xr6:coauthVersionLast="47" xr6:coauthVersionMax="47" xr10:uidLastSave="{00000000-0000-0000-0000-000000000000}"/>
  <workbookProtection workbookAlgorithmName="SHA-512" workbookHashValue="WKfqh72+bsdiKysvLIkUTIN9fszDJ6QdEpHMj0IJcl83M5gn0HNfCkHmHj55JM1MqNrtMzwVL6TC9CpzeqBzXg==" workbookSaltValue="td9DEXOqQCOuvW0cwcLOfA==" workbookSpinCount="100000" lockStructure="1"/>
  <bookViews>
    <workbookView xWindow="-110" yWindow="-110" windowWidth="19420" windowHeight="10420" xr2:uid="{00000000-000D-0000-FFFF-FFFF00000000}"/>
  </bookViews>
  <sheets>
    <sheet name="Tartalom" sheetId="20" r:id="rId1"/>
    <sheet name="KM1" sheetId="1" r:id="rId2"/>
    <sheet name="OV1" sheetId="3" r:id="rId3"/>
    <sheet name="CC1" sheetId="10" r:id="rId4"/>
    <sheet name="LIQ1" sheetId="58" r:id="rId5"/>
    <sheet name="IFRS9" sheetId="56" r:id="rId6"/>
  </sheets>
  <definedNames>
    <definedName name="ID" localSheetId="3" hidden="1">"657281c9-40be-40c0-a0e0-28b182cf62b7"</definedName>
    <definedName name="ID" localSheetId="5" hidden="1">"7e7a4ff4-b554-4c97-800b-d165467b5a78"</definedName>
    <definedName name="ID" localSheetId="1" hidden="1">"e0c14cef-f6fa-44a4-bed2-4cef6d2b16bc"</definedName>
    <definedName name="ID" localSheetId="4" hidden="1">"6684b545-4be9-4bd8-a7fc-ff05bd88f588"</definedName>
    <definedName name="ID" localSheetId="2" hidden="1">"2e9742bb-3871-4ff7-9535-d08c6ee74955"</definedName>
    <definedName name="ID" localSheetId="0" hidden="1">"a8eaf58a-4fab-4a2f-82f1-f61d1ca6b5f7"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 l="1"/>
  <c r="D34" i="1"/>
  <c r="D9" i="56" l="1"/>
  <c r="E9" i="56"/>
  <c r="H10" i="58"/>
  <c r="I10" i="58"/>
  <c r="J10" i="58" s="1"/>
  <c r="K10" i="58" s="1"/>
  <c r="D10" i="58"/>
  <c r="E10" i="58"/>
  <c r="F10" i="58" s="1"/>
  <c r="G10" i="58" s="1"/>
  <c r="C6" i="10"/>
  <c r="F21" i="3"/>
  <c r="F20" i="3"/>
  <c r="F19" i="3"/>
  <c r="F18" i="3"/>
  <c r="F17" i="3"/>
  <c r="F16" i="3"/>
  <c r="F15" i="3"/>
  <c r="F14" i="3"/>
  <c r="F13" i="3"/>
  <c r="F12" i="3"/>
  <c r="F11" i="3"/>
  <c r="D10" i="3"/>
  <c r="E10" i="3"/>
  <c r="F10" i="3"/>
  <c r="D32" i="1"/>
  <c r="D33" i="1" s="1"/>
  <c r="H19" i="1"/>
  <c r="G19" i="1"/>
  <c r="F19" i="1"/>
  <c r="E19" i="1"/>
  <c r="D19" i="1"/>
  <c r="H18" i="1"/>
  <c r="G18" i="1"/>
  <c r="F18" i="1"/>
  <c r="E18" i="1"/>
  <c r="D18" i="1"/>
  <c r="H17" i="1"/>
  <c r="G17" i="1"/>
  <c r="F17" i="1"/>
  <c r="E17" i="1"/>
  <c r="D17" i="1"/>
  <c r="D9" i="1"/>
  <c r="E9" i="1" s="1"/>
  <c r="F9" i="1" s="1"/>
  <c r="G9" i="1" s="1"/>
  <c r="H9" i="1" s="1"/>
</calcChain>
</file>

<file path=xl/sharedStrings.xml><?xml version="1.0" encoding="utf-8"?>
<sst xmlns="http://schemas.openxmlformats.org/spreadsheetml/2006/main" count="311" uniqueCount="289">
  <si>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</si>
  <si>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</si>
  <si>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</si>
  <si>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</si>
  <si>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</si>
  <si>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</si>
  <si>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</si>
  <si>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</si>
  <si>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</si>
  <si>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</si>
  <si>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</si>
  <si>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</si>
  <si>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</si>
  <si>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</si>
  <si>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</si>
  <si>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</si>
  <si>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</si>
  <si>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</si>
  <si>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</si>
  <si>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</si>
  <si>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</si>
  <si>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</si>
  <si>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</si>
  <si>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</si>
  <si>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</si>
  <si>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</si>
  <si>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</si>
  <si>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</si>
  <si>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</si>
  <si>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</si>
  <si>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</si>
  <si>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</si>
  <si>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</si>
  <si>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</si>
  <si>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</si>
  <si>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</si>
  <si>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</si>
  <si>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</si>
  <si>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</si>
  <si>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</si>
  <si>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</si>
  <si>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</si>
  <si>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</si>
  <si>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</si>
  <si>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</si>
  <si>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</si>
  <si>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</si>
  <si>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</si>
  <si>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</si>
  <si>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</si>
  <si>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</si>
  <si>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</si>
  <si>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</si>
  <si>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</si>
  <si>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</si>
  <si>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</si>
  <si>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</si>
  <si>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</si>
  <si>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</si>
  <si>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</si>
  <si>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</si>
  <si>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</si>
  <si>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</si>
  <si>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</si>
  <si>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</si>
  <si>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</si>
  <si>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</si>
  <si>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</si>
  <si>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</si>
  <si>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</si>
  <si>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</si>
  <si>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</si>
  <si>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</si>
  <si>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</si>
  <si>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</si>
  <si>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</si>
  <si>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</si>
  <si>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</si>
  <si>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</si>
  <si>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</si>
  <si>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</si>
  <si>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</si>
  <si>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</si>
  <si>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</si>
  <si>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</si>
  <si>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</si>
  <si>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</si>
  <si>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</si>
  <si>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</si>
  <si>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</si>
  <si>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</si>
  <si>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</si>
  <si>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</si>
  <si>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</si>
  <si>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</si>
  <si>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</si>
  <si>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</si>
  <si>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</si>
  <si>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</si>
  <si>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</si>
  <si>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rendszerkockázati tőkepuffer-követelmény</t>
    </r>
    <r>
      <rPr>
        <vertAlign val="superscript"/>
        <sz val="8"/>
        <rFont val="Arial"/>
        <family val="2"/>
        <charset val="238"/>
      </rPr>
      <t>3</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</si>
  <si>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</si>
  <si>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</si>
  <si>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</si>
  <si>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</si>
  <si>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</si>
  <si>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</si>
  <si>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</si>
  <si>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</si>
  <si>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</si>
  <si>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</si>
  <si>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</si>
  <si>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</si>
  <si>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</si>
  <si>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</si>
  <si>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</si>
  <si>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Kockázattal súlyozott kitettségértékek</t>
  </si>
  <si>
    <t>Teljes kitettségi mérték</t>
  </si>
  <si>
    <t>EU-19a</t>
  </si>
  <si>
    <t>EU-19b</t>
  </si>
  <si>
    <t>Tőkeáttételi mutató</t>
  </si>
  <si>
    <t>Tőkeáttételi mutató (%)</t>
  </si>
  <si>
    <t>Együttes tőkeáttételimutató-követelmény (%)</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</si>
  <si>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</si>
  <si>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</si>
  <si>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</si>
  <si>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</si>
  <si>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</si>
  <si>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</si>
  <si>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</si>
  <si>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</si>
  <si>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</si>
  <si>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</si>
  <si>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</si>
  <si>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</si>
  <si>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</si>
  <si>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</si>
  <si>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</si>
  <si>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</si>
  <si>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</si>
  <si>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</si>
  <si>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</si>
  <si>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</si>
  <si>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</si>
  <si>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</si>
  <si>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</si>
  <si>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</si>
  <si>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</si>
  <si>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</si>
  <si>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</si>
  <si>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</si>
  <si>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</si>
  <si>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</si>
  <si>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</si>
  <si>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</si>
  <si>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</si>
  <si>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</si>
  <si>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</si>
  <si>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</si>
  <si>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</si>
  <si>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</si>
  <si>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</si>
  <si>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</si>
  <si>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</si>
  <si>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</si>
  <si>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</si>
  <si>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</si>
  <si>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</si>
  <si>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</si>
  <si>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</si>
  <si>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</si>
  <si>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</si>
  <si>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</si>
  <si>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</si>
  <si>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</si>
  <si>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</si>
  <si>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</si>
  <si>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</si>
  <si>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</si>
  <si>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</si>
  <si>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</si>
  <si>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</si>
  <si>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</si>
  <si>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</si>
  <si>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</si>
  <si>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</si>
  <si>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</si>
  <si>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</si>
  <si>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</si>
  <si>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</si>
  <si>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</si>
  <si>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</si>
  <si>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</si>
  <si>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</si>
  <si>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</si>
  <si>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</si>
  <si>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</si>
  <si>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</si>
  <si>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Szavatolótőke</t>
  </si>
  <si>
    <t>Előírt stabil források összesen</t>
  </si>
  <si>
    <t>Nettó stabil forrásellátottsági ráta (%)</t>
  </si>
  <si>
    <t>Rendelkezésre álló tőke (összegek)</t>
  </si>
  <si>
    <t>Elsődleges alapvető tőke (CET1), mintha az intézmény nem alkalmazta volna az IFRS 9-hez vagy hasonló, várható hitelezési veszteség alapú elszámoláshoz köthető átmeneti szabályokat</t>
  </si>
  <si>
    <t>Alapvető tőke, mintha az intézmény nem alkalmazta volna az IFRS 9-hez vagy hasonló, várható hitelezési veszteség alapú elszámoláshoz köthető átmeneti szabályokat</t>
  </si>
  <si>
    <t>Teljes tőke</t>
  </si>
  <si>
    <t>Teljes tőke, mintha az intézmény nem alkalmazta volna az IFRS 9-hez vagy hasonló, várható hitelezési veszteség alapú elszámoláshoz köthető átmeneti szabályokat</t>
  </si>
  <si>
    <t>Kockázattal súlyozott eszközök (összegek)</t>
  </si>
  <si>
    <t>Kockázattal súlyozott eszközök összesen</t>
  </si>
  <si>
    <t>Kockázattal súlyozott eszközök összesen, mintha az intézmény nem alkalmazta volna az IFRS 9-hez vagy hasonló, várható hitelezési veszteség alapú elszámoláshoz köthető átmeneti szabályokat</t>
  </si>
  <si>
    <t>Tőkemegfelelési mutatók</t>
  </si>
  <si>
    <t>Elsődleges alapvető tőke (CET1) (a kockázati kitettségérték százalékaként kifejezve)</t>
  </si>
  <si>
    <t>Elsődleges alapvető tőke (CET1) (a kockázati kitettségérték százalékaként kifejezve), mintha az intézmény nem alkalmazta volna az IFRS 9-hez vagy hasonló, várható hitelezési veszteség alapú elszámoláshoz köthető átmeneti szabályokat</t>
  </si>
  <si>
    <t>Alapvető tőke (Tier 1) (a kockázati kitettségérték százalékaként kifejezve)</t>
  </si>
  <si>
    <t>Alapvető tőke (Tier 1) (a kockázati kitettségérték százalékaként kifejezve), mintha az intézmény nem alkalmazta volna az IFRS 9-hez vagy hasonló, várható hitelezési veszteség alapú elszámoláshoz köthető átmeneti szabályokat</t>
  </si>
  <si>
    <t>Teljes tőke (a kockázati kitettségérték százalékaként kifejezve)</t>
  </si>
  <si>
    <t>Teljes tőke (ezen belül zárójelben megjelenítve: CET1) (a kockázati kitettségérték százalékaként kifejezve), mintha az intézmény nem alkalmazta volna az IFRS 9-hez vagy hasonló, várható hitelezési veszteség alapú elszámoláshoz köthető átmeneti szabályokat</t>
  </si>
  <si>
    <t>A tőkeáttételi mutató számításához használt teljes kitettségérték</t>
  </si>
  <si>
    <t>Tőkeáttételi mutató, mintha az intézmény nem alkalmazta volna az IFRS 9-hez vagy hasonló, várható hitelezési veszteség alapú elszámoláshoz köthető átmeneti szabályokat</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</si>
  <si>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</si>
  <si>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</si>
  <si>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</si>
  <si>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</si>
  <si>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</si>
  <si>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</si>
  <si>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</si>
  <si>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</si>
  <si>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</si>
  <si>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</si>
  <si>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</si>
  <si>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</si>
  <si>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</si>
  <si>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</si>
  <si>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</si>
  <si>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</si>
  <si>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</si>
  <si>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</si>
  <si>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</si>
  <si>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</si>
  <si>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</si>
  <si>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</si>
  <si>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</si>
  <si>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</si>
  <si>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</si>
  <si>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</si>
  <si>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</si>
  <si>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</si>
  <si>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</si>
  <si>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</si>
  <si>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</si>
  <si>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</si>
  <si>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</si>
  <si>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</si>
  <si>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</si>
  <si>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</si>
  <si>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OV1</t>
  </si>
  <si>
    <t>KM1</t>
  </si>
  <si>
    <t>LIQ1</t>
  </si>
  <si>
    <t>Fő mérőszámok</t>
  </si>
  <si>
    <t>A fő mérőszámok</t>
  </si>
  <si>
    <t>A teljes kockázati kitettségértékek áttekintése</t>
  </si>
  <si>
    <t>A szabályozói szavatolótőke összetétele</t>
  </si>
  <si>
    <t>Likviditási követelmények</t>
  </si>
  <si>
    <t>A likviditásfedezeti rátára vonatkozó mennyiségi információk</t>
  </si>
  <si>
    <t>IFRS9 hatás</t>
  </si>
  <si>
    <t>IFRS9</t>
  </si>
  <si>
    <r>
      <t>ebből: a túlzott tőkeáttétel kockázatától eltérő kockázatok kezelését célzó kiegészítő szavatolótőke-követelmény</t>
    </r>
    <r>
      <rPr>
        <vertAlign val="superscript"/>
        <sz val="8"/>
        <rFont val="Arial"/>
        <family val="2"/>
        <charset val="238"/>
      </rPr>
      <t>3</t>
    </r>
  </si>
  <si>
    <r>
      <t>ebből sztenderd módszer</t>
    </r>
    <r>
      <rPr>
        <vertAlign val="superscript"/>
        <sz val="8"/>
        <rFont val="Arial"/>
        <family val="2"/>
        <charset val="238"/>
      </rPr>
      <t>1</t>
    </r>
  </si>
  <si>
    <t>Az 575/2013 rendelet 473a cikke szerinti, az IFRS9 nemzetközi pénzügyi beszámolási standard alkalmazásának hatását enyhítő átmeneti intézkedések hatása</t>
  </si>
  <si>
    <t>Elsődleges alapvető tőke (CET1), mintha nem alkalmazták volna az egyéb átfogó jövedelemmel (OCI) szemben valós értéken értékelt nem realizált nyereség vagy veszteség összegének a CRR 468. cikke szerinti ideiglenes kezelését</t>
  </si>
  <si>
    <t>Alapvető tőke, mintha nem alkalmazták volna az egyéb átfogó jövedelemmel szemben valós értéken értékelt nem realizált nyereség vagy veszteség összegének a CRR 468. cikke szerinti ideiglenes kezelését</t>
  </si>
  <si>
    <t>Teljes tőke, mintha nem alkalmazták volna az egyéb átfogó jövedelemmel szemben valós értéken értékelt nem realizált nyereség vagy veszteség összegének a CRR 468. cikke szerinti ideiglenes kezelését</t>
  </si>
  <si>
    <t>Elsődleges alapvető tőke (CET1) (a kockázati kitettségérték százalékaként kifejezve), mintha nem alkalmazták volna az egyéb átfogó jövedelemmel szemben valós értéken értékelt nem realizált nyereség vagy veszteség összegének a CRR 468. cikke szerinti ideiglenes kezelését</t>
  </si>
  <si>
    <t>Alapvető tőke (Tier 1) (a kockázati kitettségérték százalékaként kifejezve), mintha nem alkalmazták volna az egyéb átfogó jövedelemmel szemben valós értéken értékelt nem realizált nyereség vagy veszteség összegének a CRR 468. cikke szerinti ideiglenes kezelését</t>
  </si>
  <si>
    <t>Teljes tőke (CET1) (a kockázati kitettségérték százalékaként kifejezve), mintha nem alkalmazták volna az egyéb átfogó jövedelemmel szemben valós értéken értékelt nem realizált nyereség vagy veszteség összegének a CRR 468. cikke szerinti ideiglenes kezelését</t>
  </si>
  <si>
    <t>Tőkeáttételi mutató, mintha nem alkalmazták volna az egyéb átfogó jövedelemmel szemben valós értéken értékelt nem realizált nyereség vagy veszteség összegének a CRR 468. cikke szerinti ideiglenes kezelését</t>
  </si>
  <si>
    <t>OTP Csoport konszolidált nyilvánosságra hozatali dokumentuma</t>
  </si>
  <si>
    <t>ebből: anticiklikus pufferkövetelmény</t>
  </si>
  <si>
    <t>55, 57, 59, 62</t>
  </si>
  <si>
    <t>47, 48, 60</t>
  </si>
  <si>
    <t>7, 14</t>
  </si>
  <si>
    <t>6, 13</t>
  </si>
  <si>
    <r>
      <rPr>
        <vertAlign val="superscript"/>
        <sz val="8"/>
        <color theme="1"/>
        <rFont val="Arial"/>
        <family val="2"/>
        <charset val="238"/>
      </rPr>
      <t>1</t>
    </r>
    <r>
      <rPr>
        <sz val="8"/>
        <color theme="1"/>
        <rFont val="Arial"/>
        <family val="2"/>
        <charset val="238"/>
      </rPr>
      <t xml:space="preserve"> a táblában bemutatott hitelkockázati RWA tartalmazza az IFRS9 nemzetközi pénzügyi beszámolási standard alkalmazásának hatását enyhítő átmeneti kiigazítást (575/2013 rendelet 473a cikke szerinti), az egyéb átfogó jövedelemmel szemben valós értéken értékelt nem realizált nyereség vagy veszteség (szuverén kitettségekre vonatkozóan) hatását, összhangban a 873/2020 EU rendelet 1. cikk (6) bekezdésével, illetve a nemteljesítő kitettségek elégtelen fedezete miatti elsődleges alapvető tőkéből levont összeg az 575/2013 rendelet 111 cikkének megfelelően</t>
    </r>
  </si>
  <si>
    <t>2, 5, 20, 30, 33, 34</t>
  </si>
  <si>
    <t>ebből: globálisan rendszerszinten jelentős intézmények vagy egyéb rendszerszinten jelentős intézmények pufferére vonatkozó követelmény</t>
  </si>
  <si>
    <r>
      <rPr>
        <vertAlign val="superscript"/>
        <sz val="8"/>
        <color theme="1"/>
        <rFont val="Arial"/>
        <family val="2"/>
        <charset val="238"/>
      </rPr>
      <t xml:space="preserve">2 </t>
    </r>
    <r>
      <rPr>
        <sz val="8"/>
        <color theme="1"/>
        <rFont val="Arial"/>
        <family val="2"/>
        <charset val="238"/>
      </rPr>
      <t>Az 575/2013 rendelet 473a cikke szerinti, az IFRS9 nemzetközi pénzügyi beszámolási standard alkalmazásának szavatolótőkére gyakorolt hatásának enyhítésére szolgáló átmeneti kiigazítás, illetve az egyéb átfogó jövedelemmel szemben valós értéken értékelt nem realizált nyereség vagy veszteség (szuverén kitettségekre vonatkozóan) hatása, összhangban a 873/2020 EU rendelet 1. cikk (6) bekezdésével, illetve a nemteljesítő kitettségek elégtelen fedezete miatti elsődleges alapvető tőkéből levont összeg az 575/2013 rendelet 36. cikk m) pontjának megfelelően</t>
    </r>
  </si>
  <si>
    <r>
      <rPr>
        <vertAlign val="superscript"/>
        <sz val="8"/>
        <color theme="1"/>
        <rFont val="Arial"/>
        <family val="2"/>
        <charset val="238"/>
      </rPr>
      <t>3</t>
    </r>
    <r>
      <rPr>
        <sz val="8"/>
        <color theme="1"/>
        <rFont val="Arial"/>
        <family val="2"/>
        <charset val="238"/>
      </rPr>
      <t xml:space="preserve"> Tőkepuffer nem került bevezetésre</t>
    </r>
  </si>
  <si>
    <t>A Bankcsoport 2024. március 31-ére vonatkozó tőkemegfeleléssel kapcsolatos számításai IFRS szabályok szerinti adatok alapján készültek. A szavatoló tőke kiszámítása során a prudenciális szűrők és levonások a CRR-rel összehangban kerültek alkalmazásra. A Bankcsoport a szabályozói tőkekövetelményének meghatározásához a hitelezési és piaci kockázatok esetében a sztenderd módszert, míg a működési kockázatok esetében a fejlett mérési módszert és az alapmutató módszert alkalmazza.</t>
  </si>
  <si>
    <r>
      <rPr>
        <vertAlign val="superscript"/>
        <sz val="8"/>
        <color theme="1"/>
        <rFont val="Arial"/>
        <family val="2"/>
        <charset val="238"/>
      </rPr>
      <t xml:space="preserve">1 </t>
    </r>
    <r>
      <rPr>
        <sz val="8"/>
        <color theme="1"/>
        <rFont val="Arial"/>
        <family val="2"/>
        <charset val="238"/>
      </rPr>
      <t xml:space="preserve">Az eredménytartalék tartalmazza a 2024Q1-es pozitív eredményt és a még ki nem fizetett, de kifizetni tervezett osztalékot előző év után. </t>
    </r>
  </si>
  <si>
    <t>Likviditási ráta számításához az OTP csak az LCR-táblában szereplő tételeket használja fel.  A Bankcsoport likviditási tartalékai (HQLA) 2024 első negyedévében közel 830 millió euróval (3%-kal) emelkedtek, míg a nettó likviditáskiáramlás 475 millió euróval (4%) emelkedtek. A szabályozói limit fölötti többlet mértéke az előző negyedévhez képest közel 360 millió euróval volt magasabb az azt megelőző negyedévhez képest. A csoport konszolidált LCR mutatója 3 százalékponttal, 243%-ra csökkent, amelynek fő oka a hozamok és árfolyamok kedvezőtlen változása, valamint a negyedév során megvalósult tőkepiaci kibocsátások. Továbbá a likviditástemelés irányába ható üzleti alapfolyamatok. A likviditási tartalékok kockázati profilhoz viszonyított mértéke javult, ezáltal továbbra is megnyugtató fedezetet jelentenek a potenciálisan felmerülő likviditási kockázati eseményekre.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</si>
</sst>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_-* #,##0.00\ _F_t_-;\-* #,##0.00\ _F_t_-;_-* &quot;-&quot;??\ _F_t_-;_-@_-"/>
    <numFmt numFmtId="167" formatCode="0.0000"/>
    <numFmt numFmtId="168" formatCode="0.000000%"/>
  </numFmts>
  <fonts count="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sz val="9"/>
      <name val="Arial"/>
      <family val="2"/>
      <charset val="238"/>
    </font>
    <font>
      <u/>
      <sz val="11"/>
      <color theme="1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theme="8"/>
      <name val="Arial"/>
      <family val="2"/>
      <charset val="238"/>
    </font>
    <font>
      <sz val="8"/>
      <color rgb="FFFF000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bottom style="medium">
        <color theme="9"/>
      </bottom>
      <diagonal/>
    </border>
    <border>
      <left/>
      <right/>
      <top/>
      <bottom style="dotted">
        <color theme="9"/>
      </bottom>
      <diagonal/>
    </border>
    <border>
      <left/>
      <right/>
      <top style="dotted">
        <color theme="9"/>
      </top>
      <bottom/>
      <diagonal/>
    </border>
    <border>
      <left/>
      <right/>
      <top style="medium">
        <color rgb="FF53A31D"/>
      </top>
      <bottom style="medium">
        <color theme="9"/>
      </bottom>
      <diagonal/>
    </border>
  </borders>
  <cellStyleXfs count="14">
    <xf numFmtId="0" fontId="0" fillId="0" borderId="0"/>
    <xf numFmtId="9" fontId="4" fillId="0" borderId="0" applyFont="0" applyFill="0" applyBorder="0" applyAlignment="0" applyProtection="0"/>
    <xf numFmtId="0" fontId="5" fillId="0" borderId="0"/>
    <xf numFmtId="0" fontId="17" fillId="0" borderId="0">
      <alignment horizontal="left" vertical="center" wrapText="1"/>
    </xf>
    <xf numFmtId="0" fontId="21" fillId="0" borderId="0" applyNumberFormat="0" applyFill="0" applyBorder="0" applyAlignment="0" applyProtection="0"/>
    <xf numFmtId="0" fontId="3" fillId="0" borderId="0"/>
    <xf numFmtId="166" fontId="3"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4" fillId="0" borderId="0" applyFont="0" applyFill="0" applyBorder="0" applyAlignment="0" applyProtection="0"/>
    <xf numFmtId="0" fontId="1" fillId="0" borderId="0"/>
  </cellStyleXfs>
  <cellXfs count="191">
    <xf numFmtId="0" fontId="0" fillId="0" borderId="0" xfId="0"/>
    <xf numFmtId="0" fontId="7" fillId="0" borderId="0" xfId="0" applyFont="1"/>
    <xf numFmtId="0" fontId="8" fillId="0" borderId="0" xfId="0" applyFont="1"/>
    <xf numFmtId="164" fontId="9" fillId="0" borderId="0" xfId="0" applyNumberFormat="1" applyFont="1" applyBorder="1" applyAlignment="1">
      <alignment horizontal="lef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right" wrapText="1"/>
    </xf>
    <xf numFmtId="0" fontId="7" fillId="0" borderId="0" xfId="0" applyFont="1" applyFill="1" applyBorder="1"/>
    <xf numFmtId="0" fontId="11" fillId="0" borderId="1" xfId="0" applyFont="1" applyFill="1" applyBorder="1" applyAlignment="1">
      <alignment horizontal="center" vertical="center" wrapText="1"/>
    </xf>
    <xf numFmtId="0" fontId="12" fillId="0" borderId="0" xfId="0" applyFont="1" applyBorder="1" applyAlignment="1">
      <alignment horizontal="left"/>
    </xf>
    <xf numFmtId="3" fontId="13" fillId="0" borderId="0" xfId="0" applyNumberFormat="1" applyFont="1" applyFill="1" applyBorder="1"/>
    <xf numFmtId="3" fontId="14" fillId="0" borderId="0" xfId="0" applyNumberFormat="1" applyFont="1" applyFill="1" applyBorder="1" applyAlignment="1">
      <alignment horizontal="right" vertical="center"/>
    </xf>
    <xf numFmtId="10" fontId="13" fillId="0" borderId="0" xfId="1" applyNumberFormat="1" applyFont="1" applyFill="1" applyBorder="1"/>
    <xf numFmtId="10" fontId="14" fillId="0" borderId="0" xfId="1" applyNumberFormat="1" applyFont="1" applyFill="1" applyBorder="1" applyAlignment="1">
      <alignment horizontal="right" vertical="center"/>
    </xf>
    <xf numFmtId="0" fontId="14" fillId="0" borderId="0" xfId="0" applyFont="1" applyFill="1" applyBorder="1" applyAlignment="1">
      <alignment horizontal="left" vertical="center" wrapText="1" indent="2"/>
    </xf>
    <xf numFmtId="0" fontId="13" fillId="0" borderId="0" xfId="0" applyFont="1" applyFill="1" applyBorder="1" applyAlignment="1">
      <alignment horizontal="left" indent="2"/>
    </xf>
    <xf numFmtId="10" fontId="13" fillId="0" borderId="0" xfId="0" applyNumberFormat="1" applyFont="1" applyFill="1" applyBorder="1"/>
    <xf numFmtId="0" fontId="12" fillId="0" borderId="0" xfId="0" applyFont="1" applyFill="1" applyBorder="1" applyAlignment="1">
      <alignment horizontal="left"/>
    </xf>
    <xf numFmtId="0" fontId="13" fillId="0" borderId="0" xfId="0" applyFont="1" applyFill="1" applyBorder="1" applyAlignment="1">
      <alignment horizontal="left"/>
    </xf>
    <xf numFmtId="0" fontId="15" fillId="2" borderId="0" xfId="0" applyFont="1" applyFill="1" applyBorder="1"/>
    <xf numFmtId="0" fontId="12" fillId="0" borderId="0" xfId="0" applyFont="1" applyFill="1" applyBorder="1" applyAlignment="1"/>
    <xf numFmtId="0" fontId="11" fillId="0" borderId="2"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0" xfId="0" applyFont="1" applyFill="1" applyBorder="1" applyAlignment="1">
      <alignment horizontal="left" vertical="center" wrapText="1" indent="1"/>
    </xf>
    <xf numFmtId="3" fontId="11" fillId="0" borderId="0" xfId="0" applyNumberFormat="1" applyFont="1" applyFill="1" applyBorder="1" applyAlignment="1">
      <alignment horizontal="right" vertical="center"/>
    </xf>
    <xf numFmtId="0" fontId="11" fillId="0" borderId="3" xfId="0" applyFont="1" applyFill="1" applyBorder="1" applyAlignment="1">
      <alignment horizontal="left" indent="1"/>
    </xf>
    <xf numFmtId="3" fontId="11" fillId="0" borderId="3" xfId="0" applyNumberFormat="1" applyFont="1" applyFill="1" applyBorder="1" applyAlignment="1">
      <alignment horizontal="right" vertical="center"/>
    </xf>
    <xf numFmtId="0" fontId="13" fillId="0" borderId="0" xfId="0" applyFont="1"/>
    <xf numFmtId="0" fontId="13" fillId="0" borderId="0" xfId="0" quotePrefix="1" applyFont="1"/>
    <xf numFmtId="0" fontId="14" fillId="0" borderId="0" xfId="0" applyFont="1" applyFill="1" applyBorder="1" applyAlignment="1">
      <alignment vertical="center" wrapText="1"/>
    </xf>
    <xf numFmtId="0" fontId="0" fillId="0" borderId="7" xfId="0" applyBorder="1"/>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3" fontId="14" fillId="0" borderId="0"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3" fontId="11" fillId="0" borderId="3" xfId="0" applyNumberFormat="1" applyFont="1" applyFill="1" applyBorder="1" applyAlignment="1">
      <alignment horizontal="center" vertical="center"/>
    </xf>
    <xf numFmtId="0" fontId="11" fillId="0" borderId="0" xfId="0" applyFont="1" applyFill="1" applyBorder="1" applyAlignment="1">
      <alignment horizontal="left" vertical="center" wrapText="1"/>
    </xf>
    <xf numFmtId="3"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10" fontId="14" fillId="0" borderId="0" xfId="1" applyNumberFormat="1" applyFont="1" applyFill="1" applyBorder="1" applyAlignment="1">
      <alignment horizontal="center" vertical="center"/>
    </xf>
    <xf numFmtId="0" fontId="12" fillId="0" borderId="1" xfId="0" applyFont="1" applyBorder="1" applyAlignment="1">
      <alignment vertical="center"/>
    </xf>
    <xf numFmtId="14" fontId="12" fillId="0" borderId="1" xfId="0" applyNumberFormat="1" applyFont="1" applyBorder="1" applyAlignment="1">
      <alignment horizontal="center" vertical="center"/>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3" fontId="11" fillId="0" borderId="4" xfId="0" applyNumberFormat="1" applyFont="1" applyFill="1" applyBorder="1" applyAlignment="1">
      <alignment horizontal="center" vertical="center"/>
    </xf>
    <xf numFmtId="0" fontId="0" fillId="0" borderId="0" xfId="0" applyFill="1"/>
    <xf numFmtId="0" fontId="13" fillId="0" borderId="5" xfId="0" applyFont="1" applyBorder="1"/>
    <xf numFmtId="0" fontId="13" fillId="0" borderId="0" xfId="0" applyFont="1" applyBorder="1" applyAlignment="1">
      <alignment horizontal="center" vertical="center"/>
    </xf>
    <xf numFmtId="9" fontId="13" fillId="0" borderId="7" xfId="1" applyFont="1" applyFill="1" applyBorder="1" applyAlignment="1">
      <alignment horizontal="center" vertical="center"/>
    </xf>
    <xf numFmtId="0" fontId="6" fillId="2" borderId="0" xfId="0" applyNumberFormat="1" applyFont="1" applyFill="1" applyBorder="1" applyAlignment="1" applyProtection="1">
      <alignment vertical="center"/>
    </xf>
    <xf numFmtId="0" fontId="0" fillId="0" borderId="6" xfId="0" applyBorder="1"/>
    <xf numFmtId="0" fontId="13" fillId="0" borderId="6" xfId="0" applyFont="1" applyBorder="1" applyAlignment="1">
      <alignment horizontal="center"/>
    </xf>
    <xf numFmtId="0" fontId="13" fillId="0" borderId="0" xfId="0" applyFont="1" applyBorder="1" applyAlignment="1">
      <alignment horizontal="center"/>
    </xf>
    <xf numFmtId="0" fontId="13" fillId="0" borderId="7" xfId="0" applyFont="1" applyBorder="1" applyAlignment="1">
      <alignment horizontal="center"/>
    </xf>
    <xf numFmtId="0" fontId="11" fillId="0" borderId="6" xfId="0" applyFont="1" applyFill="1" applyBorder="1" applyAlignment="1">
      <alignment horizontal="center" vertical="center" wrapText="1"/>
    </xf>
    <xf numFmtId="10" fontId="14" fillId="0" borderId="7" xfId="1" applyNumberFormat="1" applyFont="1" applyFill="1" applyBorder="1" applyAlignment="1">
      <alignment horizontal="righ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14" fontId="12" fillId="0" borderId="2" xfId="0" applyNumberFormat="1" applyFont="1" applyBorder="1" applyAlignment="1">
      <alignment horizontal="center"/>
    </xf>
    <xf numFmtId="0" fontId="13" fillId="0" borderId="8" xfId="0" applyFont="1" applyBorder="1" applyAlignment="1">
      <alignment horizontal="center" vertical="center"/>
    </xf>
    <xf numFmtId="0" fontId="12" fillId="3" borderId="7" xfId="0" applyFont="1" applyFill="1" applyBorder="1" applyAlignment="1">
      <alignment vertical="top" wrapText="1"/>
    </xf>
    <xf numFmtId="0" fontId="12" fillId="3" borderId="8" xfId="0" applyFont="1" applyFill="1" applyBorder="1" applyAlignment="1">
      <alignment vertical="top" wrapText="1"/>
    </xf>
    <xf numFmtId="3" fontId="13" fillId="3" borderId="8" xfId="0" applyNumberFormat="1" applyFont="1" applyFill="1" applyBorder="1" applyAlignment="1">
      <alignment vertical="center"/>
    </xf>
    <xf numFmtId="0" fontId="13" fillId="0" borderId="0" xfId="0" applyFont="1" applyFill="1" applyBorder="1" applyAlignment="1">
      <alignment horizontal="left" wrapText="1" indent="2"/>
    </xf>
    <xf numFmtId="0" fontId="21" fillId="2" borderId="0" xfId="4" applyNumberFormat="1" applyFill="1" applyBorder="1" applyAlignment="1" applyProtection="1">
      <alignment vertical="center"/>
    </xf>
    <xf numFmtId="0" fontId="14" fillId="0" borderId="0" xfId="0" applyFont="1"/>
    <xf numFmtId="0" fontId="14" fillId="0" borderId="3" xfId="0" applyFont="1" applyFill="1" applyBorder="1" applyAlignment="1">
      <alignment horizontal="left" vertical="center" wrapText="1" indent="2"/>
    </xf>
    <xf numFmtId="3" fontId="23" fillId="0" borderId="0" xfId="0" applyNumberFormat="1" applyFont="1" applyFill="1" applyBorder="1" applyAlignment="1">
      <alignment horizontal="center" vertical="center"/>
    </xf>
    <xf numFmtId="0" fontId="11" fillId="0" borderId="0" xfId="0" applyFont="1" applyFill="1" applyBorder="1" applyAlignment="1">
      <alignment horizontal="left" wrapText="1"/>
    </xf>
    <xf numFmtId="10" fontId="14" fillId="0" borderId="3" xfId="1"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3" fontId="23"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0" fontId="14" fillId="0" borderId="0" xfId="1" applyNumberFormat="1" applyFont="1" applyFill="1" applyBorder="1" applyAlignment="1">
      <alignment horizontal="center" vertical="center" wrapText="1"/>
    </xf>
    <xf numFmtId="0" fontId="7" fillId="0" borderId="0" xfId="0" applyFont="1" applyFill="1" applyBorder="1" applyAlignment="1">
      <alignment horizontal="left" vertical="center" wrapText="1" indent="2"/>
    </xf>
    <xf numFmtId="0" fontId="14" fillId="0" borderId="0" xfId="0" applyFont="1" applyFill="1" applyBorder="1" applyAlignment="1">
      <alignment horizontal="left" vertical="center" wrapText="1" indent="3"/>
    </xf>
    <xf numFmtId="0" fontId="13" fillId="0" borderId="0" xfId="0" applyFont="1" applyFill="1" applyBorder="1" applyAlignment="1">
      <alignment horizontal="left" indent="3"/>
    </xf>
    <xf numFmtId="0" fontId="14" fillId="0" borderId="7" xfId="0" applyFont="1" applyFill="1" applyBorder="1" applyAlignment="1">
      <alignment horizontal="left" vertical="center" wrapText="1" indent="2"/>
    </xf>
    <xf numFmtId="0" fontId="24" fillId="0" borderId="0" xfId="0" applyFont="1" applyFill="1" applyBorder="1"/>
    <xf numFmtId="0" fontId="0" fillId="2" borderId="0" xfId="0" applyFill="1"/>
    <xf numFmtId="0" fontId="25" fillId="2" borderId="0" xfId="0" applyFont="1" applyFill="1" applyBorder="1"/>
    <xf numFmtId="0" fontId="12" fillId="0" borderId="0" xfId="0" applyFont="1" applyFill="1" applyAlignment="1">
      <alignment horizontal="left"/>
    </xf>
    <xf numFmtId="0" fontId="12" fillId="2" borderId="0" xfId="0" applyFont="1" applyFill="1" applyAlignment="1">
      <alignment horizontal="left"/>
    </xf>
    <xf numFmtId="0" fontId="13" fillId="0" borderId="0" xfId="0" applyFont="1" applyFill="1"/>
    <xf numFmtId="0" fontId="13" fillId="2" borderId="0" xfId="0" applyFont="1" applyFill="1"/>
    <xf numFmtId="0" fontId="14" fillId="0" borderId="0" xfId="4" applyFont="1" applyFill="1" applyBorder="1"/>
    <xf numFmtId="0" fontId="26" fillId="0" borderId="0" xfId="0" applyFont="1" applyFill="1" applyAlignment="1"/>
    <xf numFmtId="0" fontId="12" fillId="0" borderId="0" xfId="0" applyFont="1" applyFill="1" applyAlignment="1"/>
    <xf numFmtId="0" fontId="26" fillId="0" borderId="6" xfId="0" applyFont="1" applyFill="1" applyBorder="1" applyAlignment="1"/>
    <xf numFmtId="0" fontId="14" fillId="2" borderId="0" xfId="0" applyFont="1" applyFill="1" applyBorder="1" applyAlignment="1">
      <alignment horizontal="center"/>
    </xf>
    <xf numFmtId="0" fontId="14" fillId="0" borderId="0" xfId="4" applyFont="1" applyFill="1" applyBorder="1" applyAlignment="1">
      <alignment horizontal="left"/>
    </xf>
    <xf numFmtId="0" fontId="14" fillId="0" borderId="7" xfId="4" applyFont="1" applyFill="1" applyBorder="1"/>
    <xf numFmtId="3" fontId="11" fillId="0" borderId="8"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2" fillId="0" borderId="6" xfId="0" applyFont="1" applyFill="1" applyBorder="1" applyAlignment="1"/>
    <xf numFmtId="0" fontId="11" fillId="0" borderId="2" xfId="0" applyFont="1" applyFill="1" applyBorder="1" applyAlignment="1">
      <alignment horizontal="left" wrapText="1"/>
    </xf>
    <xf numFmtId="10" fontId="0" fillId="0" borderId="0" xfId="0" applyNumberFormat="1"/>
    <xf numFmtId="3" fontId="0" fillId="0" borderId="0" xfId="0" applyNumberFormat="1"/>
    <xf numFmtId="10" fontId="14" fillId="0" borderId="0" xfId="0" applyNumberFormat="1" applyFont="1" applyFill="1" applyBorder="1" applyAlignment="1">
      <alignment horizontal="center" vertical="center"/>
    </xf>
    <xf numFmtId="43" fontId="0" fillId="0" borderId="0" xfId="12" applyFont="1"/>
    <xf numFmtId="9" fontId="0" fillId="0" borderId="0" xfId="0" applyNumberFormat="1"/>
    <xf numFmtId="10" fontId="13" fillId="0" borderId="0" xfId="1" applyNumberFormat="1" applyFont="1" applyFill="1" applyBorder="1" applyAlignment="1">
      <alignment horizontal="right"/>
    </xf>
    <xf numFmtId="0" fontId="7" fillId="0" borderId="0" xfId="0" applyNumberFormat="1" applyFont="1" applyFill="1" applyAlignment="1">
      <alignment horizontal="left" vertical="center" wrapText="1"/>
    </xf>
    <xf numFmtId="0" fontId="12" fillId="0" borderId="0" xfId="0" applyFont="1" applyFill="1" applyBorder="1" applyAlignment="1">
      <alignment horizontal="left"/>
    </xf>
    <xf numFmtId="0" fontId="12" fillId="0" borderId="0" xfId="0" applyFont="1" applyFill="1" applyBorder="1" applyAlignment="1">
      <alignment horizontal="left" wrapText="1"/>
    </xf>
    <xf numFmtId="3" fontId="13" fillId="0" borderId="0" xfId="0" applyNumberFormat="1" applyFont="1"/>
    <xf numFmtId="10" fontId="23" fillId="0" borderId="0" xfId="1" applyNumberFormat="1" applyFont="1" applyFill="1" applyBorder="1" applyAlignment="1">
      <alignment horizontal="center" vertical="center" wrapText="1"/>
    </xf>
    <xf numFmtId="167" fontId="0" fillId="0" borderId="0" xfId="0" applyNumberFormat="1"/>
    <xf numFmtId="0" fontId="13" fillId="0" borderId="0" xfId="0" applyFont="1" applyFill="1" applyBorder="1" applyAlignment="1">
      <alignment horizontal="center" vertical="center"/>
    </xf>
    <xf numFmtId="0" fontId="13" fillId="0" borderId="0" xfId="0" applyFont="1" applyFill="1" applyBorder="1" applyAlignment="1">
      <alignment horizontal="center"/>
    </xf>
    <xf numFmtId="165" fontId="0" fillId="0" borderId="0" xfId="1" applyNumberFormat="1" applyFont="1"/>
    <xf numFmtId="165" fontId="0" fillId="0" borderId="0" xfId="0" applyNumberFormat="1"/>
    <xf numFmtId="10" fontId="0" fillId="0" borderId="0" xfId="1" applyNumberFormat="1" applyFont="1"/>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6" fillId="2" borderId="0" xfId="0" applyFont="1" applyFill="1" applyAlignment="1">
      <alignment horizontal="left" vertical="center"/>
    </xf>
    <xf numFmtId="0" fontId="15" fillId="2" borderId="0" xfId="0" applyFont="1" applyFill="1"/>
    <xf numFmtId="164" fontId="9" fillId="0" borderId="0" xfId="0" applyNumberFormat="1" applyFont="1" applyAlignment="1">
      <alignment horizontal="left" vertical="center"/>
    </xf>
    <xf numFmtId="0" fontId="10"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left" vertical="center" wrapText="1"/>
    </xf>
    <xf numFmtId="14" fontId="12" fillId="0" borderId="6" xfId="0" applyNumberFormat="1" applyFont="1" applyBorder="1" applyAlignment="1">
      <alignment horizontal="center" vertical="center"/>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1" fillId="0" borderId="0" xfId="0" applyFont="1" applyAlignment="1">
      <alignment vertical="center" wrapText="1"/>
    </xf>
    <xf numFmtId="0" fontId="13" fillId="0" borderId="8" xfId="0" applyFont="1" applyBorder="1" applyAlignment="1">
      <alignment horizontal="left" vertical="center" wrapText="1"/>
    </xf>
    <xf numFmtId="3" fontId="13" fillId="0" borderId="8" xfId="0" applyNumberFormat="1" applyFont="1" applyBorder="1" applyAlignment="1">
      <alignment horizontal="center"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xf>
    <xf numFmtId="0" fontId="14" fillId="0" borderId="0" xfId="0" applyFont="1" applyAlignment="1">
      <alignment horizontal="center" vertical="center" wrapText="1"/>
    </xf>
    <xf numFmtId="0" fontId="18" fillId="0" borderId="0" xfId="0" applyFont="1" applyAlignment="1">
      <alignment horizontal="left" indent="1"/>
    </xf>
    <xf numFmtId="3" fontId="14" fillId="0" borderId="0" xfId="0" applyNumberFormat="1" applyFont="1" applyAlignment="1">
      <alignment horizontal="center" vertical="center"/>
    </xf>
    <xf numFmtId="0" fontId="19" fillId="0" borderId="0" xfId="0" applyFont="1" applyAlignment="1">
      <alignment horizontal="left" vertical="center" wrapText="1" indent="1"/>
    </xf>
    <xf numFmtId="0" fontId="19" fillId="0" borderId="0" xfId="0" applyFont="1" applyAlignment="1">
      <alignment horizontal="left" wrapText="1" indent="1"/>
    </xf>
    <xf numFmtId="3" fontId="13" fillId="3" borderId="0" xfId="0" applyNumberFormat="1" applyFont="1" applyFill="1" applyAlignment="1">
      <alignment vertical="center"/>
    </xf>
    <xf numFmtId="0" fontId="19" fillId="0" borderId="0" xfId="0" applyFont="1" applyAlignment="1">
      <alignment horizontal="left" indent="1"/>
    </xf>
    <xf numFmtId="0" fontId="12" fillId="0" borderId="8" xfId="0" applyFont="1" applyBorder="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13" fillId="0" borderId="8" xfId="0" applyFont="1" applyBorder="1" applyAlignment="1">
      <alignment horizontal="left" wrapText="1"/>
    </xf>
    <xf numFmtId="0" fontId="12" fillId="0" borderId="0" xfId="0" applyFont="1" applyAlignment="1">
      <alignment horizontal="left" vertical="top" wrapText="1"/>
    </xf>
    <xf numFmtId="0" fontId="12" fillId="3" borderId="0" xfId="0" applyFont="1" applyFill="1" applyAlignment="1">
      <alignment vertical="top" wrapText="1"/>
    </xf>
    <xf numFmtId="0" fontId="12" fillId="0" borderId="0" xfId="0" applyFont="1" applyAlignment="1">
      <alignment horizontal="left" vertical="center" wrapText="1"/>
    </xf>
    <xf numFmtId="0" fontId="13" fillId="0" borderId="7" xfId="0" applyFont="1" applyBorder="1" applyAlignment="1">
      <alignment horizontal="center" vertical="center" wrapText="1"/>
    </xf>
    <xf numFmtId="0" fontId="12" fillId="0" borderId="7" xfId="0" applyFont="1" applyBorder="1" applyAlignment="1">
      <alignment horizontal="left" vertical="center" wrapText="1"/>
    </xf>
    <xf numFmtId="0" fontId="14" fillId="0" borderId="0" xfId="0" applyFont="1" applyAlignment="1">
      <alignment horizontal="justify" vertical="center" wrapText="1"/>
    </xf>
    <xf numFmtId="0" fontId="13" fillId="0" borderId="0" xfId="0" applyFont="1" applyAlignment="1">
      <alignment horizontal="left" wrapText="1"/>
    </xf>
    <xf numFmtId="0" fontId="13" fillId="0" borderId="0" xfId="0" applyFont="1" applyAlignment="1">
      <alignment horizontal="left" vertical="center" wrapText="1"/>
    </xf>
    <xf numFmtId="0" fontId="12" fillId="0" borderId="10" xfId="0" applyFont="1" applyBorder="1" applyAlignment="1">
      <alignment horizontal="center" vertical="center"/>
    </xf>
    <xf numFmtId="10" fontId="14" fillId="0" borderId="0" xfId="1" applyNumberFormat="1" applyFont="1" applyFill="1" applyBorder="1"/>
    <xf numFmtId="168" fontId="0" fillId="0" borderId="0" xfId="0" applyNumberFormat="1"/>
    <xf numFmtId="0" fontId="29" fillId="0" borderId="0" xfId="0" applyFont="1" applyFill="1" applyBorder="1"/>
    <xf numFmtId="0" fontId="29" fillId="0" borderId="0" xfId="0" applyFont="1" applyFill="1" applyBorder="1" applyAlignment="1">
      <alignment horizontal="center"/>
    </xf>
    <xf numFmtId="0" fontId="29" fillId="0" borderId="0" xfId="0" applyFont="1"/>
    <xf numFmtId="3" fontId="14" fillId="0" borderId="0" xfId="0" applyNumberFormat="1" applyFont="1" applyFill="1" applyBorder="1" applyAlignment="1">
      <alignment horizontal="center" vertical="center" wrapText="1"/>
    </xf>
    <xf numFmtId="3" fontId="13" fillId="0" borderId="0" xfId="0" applyNumberFormat="1" applyFont="1" applyFill="1" applyBorder="1" applyAlignment="1">
      <alignment horizontal="center" vertical="center"/>
    </xf>
    <xf numFmtId="3" fontId="13" fillId="0" borderId="4" xfId="0" applyNumberFormat="1" applyFont="1" applyFill="1" applyBorder="1" applyAlignment="1">
      <alignment horizontal="center" vertical="center"/>
    </xf>
    <xf numFmtId="10" fontId="11" fillId="0" borderId="4" xfId="1" applyNumberFormat="1" applyFont="1" applyFill="1" applyBorder="1" applyAlignment="1">
      <alignment horizontal="center" vertical="center" wrapText="1"/>
    </xf>
    <xf numFmtId="0" fontId="13" fillId="0" borderId="0" xfId="0" applyFont="1" applyFill="1" applyBorder="1"/>
    <xf numFmtId="10" fontId="13" fillId="0" borderId="0" xfId="1" applyNumberFormat="1" applyFont="1" applyFill="1" applyBorder="1" applyAlignment="1">
      <alignment horizontal="right" vertical="center"/>
    </xf>
    <xf numFmtId="14" fontId="22" fillId="2" borderId="5" xfId="0" applyNumberFormat="1" applyFont="1" applyFill="1" applyBorder="1" applyAlignment="1">
      <alignment horizontal="center"/>
    </xf>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7" fillId="0" borderId="0" xfId="0" applyNumberFormat="1" applyFont="1" applyFill="1" applyAlignment="1">
      <alignment horizontal="left" vertical="center" wrapText="1"/>
    </xf>
    <xf numFmtId="0" fontId="11" fillId="0" borderId="6"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0" xfId="0" applyFont="1" applyAlignment="1">
      <alignment horizontal="left" wrapText="1"/>
    </xf>
    <xf numFmtId="14" fontId="12" fillId="0" borderId="3" xfId="0" applyNumberFormat="1" applyFont="1" applyBorder="1" applyAlignment="1">
      <alignment horizontal="left"/>
    </xf>
    <xf numFmtId="0" fontId="13" fillId="0" borderId="0" xfId="0" applyFont="1" applyFill="1" applyBorder="1" applyAlignment="1">
      <alignment horizontal="left" wrapText="1"/>
    </xf>
    <xf numFmtId="0" fontId="13" fillId="0" borderId="0" xfId="0" applyFont="1" applyAlignment="1">
      <alignment horizontal="left" vertical="center" wrapText="1"/>
    </xf>
    <xf numFmtId="0" fontId="11" fillId="0" borderId="5"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1" fillId="0" borderId="9" xfId="0" applyFont="1" applyBorder="1" applyAlignment="1">
      <alignment horizontal="left" vertical="center" wrapText="1"/>
    </xf>
    <xf numFmtId="0" fontId="7" fillId="0" borderId="0" xfId="0" applyFont="1" applyAlignment="1">
      <alignment horizontal="left" vertical="center" wrapText="1"/>
    </xf>
    <xf numFmtId="0" fontId="28" fillId="0" borderId="0" xfId="0" applyFont="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applyAlignment="1">
      <alignment horizontal="center" vertical="center"/>
    </xf>
    <xf numFmtId="0" fontId="11" fillId="0" borderId="2" xfId="0" applyFont="1" applyFill="1" applyBorder="1" applyAlignment="1">
      <alignment horizontal="left"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cellXfs>
  <cellStyles count="14">
    <cellStyle name="Ezres" xfId="12" builtinId="3"/>
    <cellStyle name="Ezres 2" xfId="7" xr:uid="{00000000-0005-0000-0000-000000000000}"/>
    <cellStyle name="Ezres 3" xfId="6" xr:uid="{00000000-0005-0000-0000-000001000000}"/>
    <cellStyle name="Ezres 3 2" xfId="10" xr:uid="{EA00BD69-345B-424C-8181-FA4A9C6BE2B3}"/>
    <cellStyle name="Hivatkozás" xfId="4" builtinId="8"/>
    <cellStyle name="Normál" xfId="0" builtinId="0"/>
    <cellStyle name="Normál 2" xfId="2" xr:uid="{00000000-0005-0000-0000-000004000000}"/>
    <cellStyle name="Normál 2 2" xfId="3" xr:uid="{00000000-0005-0000-0000-000005000000}"/>
    <cellStyle name="Normál 23" xfId="5" xr:uid="{00000000-0005-0000-0000-000006000000}"/>
    <cellStyle name="Normál 23 2" xfId="9" xr:uid="{971E231B-8EFF-4DDE-996D-F296B01B21AA}"/>
    <cellStyle name="Normál 4" xfId="11" xr:uid="{D0375E67-F08A-4D67-8F82-9BF315523ECB}"/>
    <cellStyle name="Normál 4 2" xfId="13" xr:uid="{28B11136-C427-4BE4-A246-483AE4B497D5}"/>
    <cellStyle name="Százalék" xfId="1" builtinId="5"/>
    <cellStyle name="Százalék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2:F75"/>
  <sheetViews>
    <sheetView showGridLines="0" tabSelected="1" workbookViewId="0"/>
  </sheetViews>
  <sheetFormatPr defaultRowHeight="14.5" x14ac:dyDescent="0.35"/>
  <cols>
    <col min="2" max="2" width="15" customWidth="1"/>
    <col min="3" max="3" width="137.54296875" customWidth="1"/>
  </cols>
  <sheetData>
    <row r="2" spans="1:6" ht="20.5" thickBot="1" x14ac:dyDescent="0.45">
      <c r="B2" s="88" t="s">
        <v>275</v>
      </c>
      <c r="C2" s="86"/>
      <c r="D2" s="52"/>
      <c r="E2" s="87"/>
      <c r="F2" s="87"/>
    </row>
    <row r="3" spans="1:6" ht="15" customHeight="1" thickBot="1" x14ac:dyDescent="0.4">
      <c r="B3" s="168">
        <v>45382</v>
      </c>
      <c r="C3" s="168"/>
      <c r="D3" s="52"/>
      <c r="E3" s="87"/>
      <c r="F3" s="87"/>
    </row>
    <row r="4" spans="1:6" x14ac:dyDescent="0.35">
      <c r="B4" s="102" t="s">
        <v>257</v>
      </c>
      <c r="C4" s="96"/>
      <c r="D4" s="94"/>
      <c r="E4" s="94"/>
      <c r="F4" s="94"/>
    </row>
    <row r="5" spans="1:6" x14ac:dyDescent="0.35">
      <c r="B5" s="93" t="s">
        <v>255</v>
      </c>
      <c r="C5" s="93" t="s">
        <v>258</v>
      </c>
      <c r="D5" s="89"/>
      <c r="E5" s="90"/>
      <c r="F5" s="90"/>
    </row>
    <row r="6" spans="1:6" x14ac:dyDescent="0.35">
      <c r="B6" s="93" t="s">
        <v>254</v>
      </c>
      <c r="C6" s="93" t="s">
        <v>259</v>
      </c>
      <c r="D6" s="89"/>
      <c r="E6" s="89"/>
      <c r="F6" s="89"/>
    </row>
    <row r="7" spans="1:6" x14ac:dyDescent="0.35">
      <c r="B7" s="97"/>
      <c r="C7" s="93"/>
      <c r="D7" s="91"/>
      <c r="E7" s="92"/>
      <c r="F7" s="92"/>
    </row>
    <row r="8" spans="1:6" x14ac:dyDescent="0.35">
      <c r="B8" s="19" t="s">
        <v>198</v>
      </c>
      <c r="C8" s="19"/>
      <c r="D8" s="95"/>
      <c r="E8" s="95"/>
      <c r="F8" s="95"/>
    </row>
    <row r="9" spans="1:6" x14ac:dyDescent="0.35">
      <c r="A9" s="72"/>
      <c r="B9" s="93" t="s">
        <v>253</v>
      </c>
      <c r="C9" s="93" t="s">
        <v>260</v>
      </c>
      <c r="D9" s="91"/>
      <c r="E9" s="91"/>
      <c r="F9" s="91"/>
    </row>
    <row r="10" spans="1:6" x14ac:dyDescent="0.35">
      <c r="B10" s="93"/>
      <c r="C10" s="93"/>
      <c r="D10" s="91"/>
      <c r="E10" s="91"/>
      <c r="F10" s="91"/>
    </row>
    <row r="11" spans="1:6" x14ac:dyDescent="0.35">
      <c r="B11" s="16" t="s">
        <v>261</v>
      </c>
      <c r="C11" s="16"/>
      <c r="D11" s="89"/>
      <c r="E11" s="89"/>
      <c r="F11" s="89"/>
    </row>
    <row r="12" spans="1:6" x14ac:dyDescent="0.35">
      <c r="A12" s="72"/>
      <c r="B12" s="93" t="s">
        <v>256</v>
      </c>
      <c r="C12" s="93" t="s">
        <v>262</v>
      </c>
      <c r="D12" s="91"/>
      <c r="E12" s="91"/>
      <c r="F12" s="91"/>
    </row>
    <row r="13" spans="1:6" x14ac:dyDescent="0.35">
      <c r="B13" s="93"/>
      <c r="C13" s="93"/>
      <c r="D13" s="91"/>
      <c r="E13" s="91"/>
      <c r="F13" s="91"/>
    </row>
    <row r="14" spans="1:6" x14ac:dyDescent="0.35">
      <c r="A14" s="72"/>
      <c r="B14" s="8" t="s">
        <v>263</v>
      </c>
      <c r="C14" s="93"/>
      <c r="D14" s="91"/>
      <c r="E14" s="92"/>
      <c r="F14" s="92"/>
    </row>
    <row r="15" spans="1:6" x14ac:dyDescent="0.35">
      <c r="A15" s="72"/>
      <c r="B15" s="98" t="s">
        <v>264</v>
      </c>
      <c r="C15" s="93" t="s">
        <v>267</v>
      </c>
      <c r="D15" s="91"/>
      <c r="E15" s="92"/>
      <c r="F15" s="92"/>
    </row>
    <row r="16" spans="1:6" ht="15" thickBot="1" x14ac:dyDescent="0.4">
      <c r="A16" s="72"/>
      <c r="B16" s="99"/>
      <c r="C16" s="99"/>
      <c r="D16" s="91"/>
      <c r="E16" s="92"/>
      <c r="F16" s="92"/>
    </row>
    <row r="17" spans="1:6" ht="9.75" customHeight="1" x14ac:dyDescent="0.35">
      <c r="A17" s="72"/>
      <c r="B17" s="93"/>
      <c r="C17" s="93"/>
      <c r="D17" s="91"/>
      <c r="E17" s="92"/>
      <c r="F17" s="92"/>
    </row>
    <row r="18" spans="1:6" x14ac:dyDescent="0.35">
      <c r="E18" s="92"/>
      <c r="F18" s="92"/>
    </row>
    <row r="19" spans="1:6" x14ac:dyDescent="0.35">
      <c r="E19" s="92"/>
      <c r="F19" s="92"/>
    </row>
    <row r="20" spans="1:6" x14ac:dyDescent="0.35">
      <c r="E20" s="92"/>
      <c r="F20" s="92"/>
    </row>
    <row r="21" spans="1:6" x14ac:dyDescent="0.35">
      <c r="E21" s="92"/>
      <c r="F21" s="92"/>
    </row>
    <row r="22" spans="1:6" x14ac:dyDescent="0.35">
      <c r="E22" s="92"/>
      <c r="F22" s="92"/>
    </row>
    <row r="23" spans="1:6" x14ac:dyDescent="0.35">
      <c r="E23" s="92"/>
      <c r="F23" s="92"/>
    </row>
    <row r="24" spans="1:6" x14ac:dyDescent="0.35">
      <c r="E24" s="92"/>
      <c r="F24" s="92"/>
    </row>
    <row r="25" spans="1:6" x14ac:dyDescent="0.35">
      <c r="E25" s="91"/>
      <c r="F25" s="91"/>
    </row>
    <row r="26" spans="1:6" x14ac:dyDescent="0.35">
      <c r="E26" s="91"/>
      <c r="F26" s="91"/>
    </row>
    <row r="27" spans="1:6" x14ac:dyDescent="0.35">
      <c r="E27" s="91"/>
      <c r="F27" s="91"/>
    </row>
    <row r="28" spans="1:6" x14ac:dyDescent="0.35">
      <c r="E28" s="92"/>
      <c r="F28" s="92"/>
    </row>
    <row r="29" spans="1:6" x14ac:dyDescent="0.35">
      <c r="E29" s="92"/>
      <c r="F29" s="92"/>
    </row>
    <row r="30" spans="1:6" x14ac:dyDescent="0.35">
      <c r="E30" s="92"/>
      <c r="F30" s="92"/>
    </row>
    <row r="31" spans="1:6" x14ac:dyDescent="0.35">
      <c r="E31" s="92"/>
      <c r="F31" s="92"/>
    </row>
    <row r="32" spans="1:6" x14ac:dyDescent="0.35">
      <c r="E32" s="92"/>
      <c r="F32" s="92"/>
    </row>
    <row r="33" spans="5:6" x14ac:dyDescent="0.35">
      <c r="E33" s="92"/>
      <c r="F33" s="92"/>
    </row>
    <row r="34" spans="5:6" x14ac:dyDescent="0.35">
      <c r="E34" s="92"/>
      <c r="F34" s="92"/>
    </row>
    <row r="35" spans="5:6" x14ac:dyDescent="0.35">
      <c r="E35" s="92"/>
      <c r="F35" s="92"/>
    </row>
    <row r="36" spans="5:6" x14ac:dyDescent="0.35">
      <c r="E36" s="92"/>
      <c r="F36" s="92"/>
    </row>
    <row r="37" spans="5:6" x14ac:dyDescent="0.35">
      <c r="E37" s="92"/>
      <c r="F37" s="92"/>
    </row>
    <row r="38" spans="5:6" x14ac:dyDescent="0.35">
      <c r="E38" s="92"/>
      <c r="F38" s="92"/>
    </row>
    <row r="39" spans="5:6" x14ac:dyDescent="0.35">
      <c r="E39" s="92"/>
      <c r="F39" s="92"/>
    </row>
    <row r="40" spans="5:6" x14ac:dyDescent="0.35">
      <c r="E40" s="92"/>
      <c r="F40" s="92"/>
    </row>
    <row r="41" spans="5:6" x14ac:dyDescent="0.35">
      <c r="E41" s="92"/>
      <c r="F41" s="92"/>
    </row>
    <row r="42" spans="5:6" x14ac:dyDescent="0.35">
      <c r="E42" s="92"/>
      <c r="F42" s="92"/>
    </row>
    <row r="43" spans="5:6" x14ac:dyDescent="0.35">
      <c r="E43" s="92"/>
      <c r="F43" s="92"/>
    </row>
    <row r="44" spans="5:6" x14ac:dyDescent="0.35">
      <c r="E44" s="92"/>
      <c r="F44" s="92"/>
    </row>
    <row r="45" spans="5:6" x14ac:dyDescent="0.35">
      <c r="E45" s="92"/>
      <c r="F45" s="92"/>
    </row>
    <row r="46" spans="5:6" x14ac:dyDescent="0.35">
      <c r="E46" s="92"/>
      <c r="F46" s="92"/>
    </row>
    <row r="47" spans="5:6" x14ac:dyDescent="0.35">
      <c r="E47" s="92"/>
      <c r="F47" s="92"/>
    </row>
    <row r="48" spans="5:6" x14ac:dyDescent="0.35">
      <c r="E48" s="92"/>
      <c r="F48" s="92"/>
    </row>
    <row r="49" spans="5:6" x14ac:dyDescent="0.35">
      <c r="E49" s="92"/>
      <c r="F49" s="92"/>
    </row>
    <row r="50" spans="5:6" x14ac:dyDescent="0.35">
      <c r="E50" s="92"/>
      <c r="F50" s="92"/>
    </row>
    <row r="51" spans="5:6" x14ac:dyDescent="0.35">
      <c r="E51" s="26"/>
      <c r="F51" s="26"/>
    </row>
    <row r="74" spans="2:3" x14ac:dyDescent="0.35">
      <c r="B74" s="92"/>
      <c r="C74" s="91"/>
    </row>
    <row r="75" spans="2:3" x14ac:dyDescent="0.35">
      <c r="B75" s="26"/>
      <c r="C75" s="26"/>
    </row>
  </sheetData>
  <mergeCells count="1">
    <mergeCell ref="B3:C3"/>
  </mergeCells>
  <hyperlinks>
    <hyperlink ref="C9" location="'CC1'!A1" display="A szabályozói szavatolótőke összetétele" xr:uid="{00000000-0004-0000-0000-000007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B9" location="'PV1'!A1" display="PV1" xr:uid="{00000000-0004-0000-0000-000010000000}"/>
    <hyperlink ref="B9" location="'CC1'!A1" display="CC1" xr:uid="{00000000-0004-0000-0000-000011000000}"/>
    <hyperlink ref="B12" location="'PV1'!A1" display="PV1" xr:uid="{00000000-0004-0000-0000-000021000000}"/>
    <hyperlink ref="C12" location="CCyB2!A1" display="Az intézményspecifikus anticiklikus tőkepuffer nagysága" xr:uid="{00000000-0004-0000-0000-000022000000}"/>
    <hyperlink ref="B12" location="'LIQ1'!A1" display="LIQ1" xr:uid="{00000000-0004-0000-0000-000023000000}"/>
    <hyperlink ref="C12" location="'LIQ1'!A1" display="A likviditásfedezeti rátára vonatkozó mennyiségi információk" xr:uid="{00000000-0004-0000-0000-000025000000}"/>
    <hyperlink ref="B15" location="IFRS9!A1" display="IFRS9" xr:uid="{00000000-0004-0000-0000-000077000000}"/>
  </hyperlink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B1:M54"/>
  <sheetViews>
    <sheetView showGridLines="0" zoomScale="115" zoomScaleNormal="115" workbookViewId="0"/>
  </sheetViews>
  <sheetFormatPr defaultRowHeight="14.5" x14ac:dyDescent="0.35"/>
  <cols>
    <col min="1" max="1" width="4.453125" customWidth="1"/>
    <col min="2" max="2" width="5.453125" customWidth="1"/>
    <col min="3" max="3" width="70.453125" customWidth="1"/>
    <col min="9" max="9" width="10.81640625" bestFit="1" customWidth="1"/>
    <col min="10" max="10" width="9.81640625" bestFit="1" customWidth="1"/>
    <col min="12" max="12" width="11" bestFit="1" customWidth="1"/>
  </cols>
  <sheetData>
    <row r="1" spans="2:13" ht="12.75" customHeight="1" x14ac:dyDescent="0.35"/>
    <row r="2" spans="2:13" x14ac:dyDescent="0.35">
      <c r="B2" s="71" t="s">
        <v>0</v>
      </c>
      <c r="C2" s="56"/>
      <c r="D2" s="56"/>
      <c r="E2" s="56"/>
      <c r="F2" s="56"/>
      <c r="G2" s="56"/>
    </row>
    <row r="3" spans="2:13" x14ac:dyDescent="0.35">
      <c r="B3" s="1"/>
      <c r="C3" s="1"/>
      <c r="D3" s="1"/>
      <c r="E3" s="1"/>
      <c r="F3" s="1"/>
      <c r="G3" s="1"/>
    </row>
    <row r="4" spans="2:13" ht="15.5" x14ac:dyDescent="0.35">
      <c r="B4" s="18" t="s">
        <v>1</v>
      </c>
      <c r="C4" s="2"/>
      <c r="D4" s="2"/>
      <c r="E4" s="2"/>
      <c r="F4" s="2"/>
      <c r="G4" s="2"/>
    </row>
    <row r="5" spans="2:13" ht="2.15" customHeight="1" x14ac:dyDescent="0.35">
      <c r="C5" s="1"/>
      <c r="D5" s="1"/>
      <c r="E5" s="1"/>
      <c r="F5" s="1"/>
      <c r="G5" s="1"/>
      <c r="H5" s="1"/>
    </row>
    <row r="6" spans="2:13" ht="2.15" customHeight="1" x14ac:dyDescent="0.35">
      <c r="C6" s="171"/>
      <c r="D6" s="171"/>
      <c r="E6" s="171"/>
      <c r="F6" s="110"/>
      <c r="G6" s="110"/>
      <c r="H6" s="1"/>
    </row>
    <row r="7" spans="2:13" ht="2.15" customHeight="1" x14ac:dyDescent="0.35">
      <c r="C7" s="3"/>
      <c r="D7" s="3"/>
      <c r="E7" s="6"/>
      <c r="F7" s="6"/>
      <c r="G7" s="6"/>
      <c r="H7" s="6"/>
    </row>
    <row r="8" spans="2:13" ht="15" thickBot="1" x14ac:dyDescent="0.4"/>
    <row r="9" spans="2:13" ht="15" thickBot="1" x14ac:dyDescent="0.4">
      <c r="B9" s="57"/>
      <c r="C9" s="61" t="s">
        <v>2</v>
      </c>
      <c r="D9" s="65">
        <f>Tartalom!B3</f>
        <v>45382</v>
      </c>
      <c r="E9" s="65">
        <f>EOMONTH(D9,-3)</f>
        <v>45291</v>
      </c>
      <c r="F9" s="65">
        <f t="shared" ref="F9:H9" si="0">EOMONTH(E9,-3)</f>
        <v>45199</v>
      </c>
      <c r="G9" s="65">
        <f t="shared" si="0"/>
        <v>45107</v>
      </c>
      <c r="H9" s="65">
        <f t="shared" si="0"/>
        <v>45016</v>
      </c>
    </row>
    <row r="10" spans="2:13" x14ac:dyDescent="0.35">
      <c r="B10" s="172" t="s">
        <v>218</v>
      </c>
      <c r="C10" s="172"/>
      <c r="D10" s="172"/>
      <c r="E10" s="172"/>
      <c r="F10" s="65"/>
      <c r="G10" s="65"/>
      <c r="H10" s="65"/>
    </row>
    <row r="11" spans="2:13" x14ac:dyDescent="0.35">
      <c r="B11" s="59">
        <v>1</v>
      </c>
      <c r="C11" s="14" t="s">
        <v>60</v>
      </c>
      <c r="D11" s="9">
        <v>4153004.0943096508</v>
      </c>
      <c r="E11" s="9">
        <v>3945569.5512501444</v>
      </c>
      <c r="F11" s="9">
        <v>3929662.4025429999</v>
      </c>
      <c r="G11" s="9">
        <v>3551484.7902699457</v>
      </c>
      <c r="H11" s="9">
        <v>3242568.65460891</v>
      </c>
      <c r="I11" s="105"/>
      <c r="L11" s="107"/>
    </row>
    <row r="12" spans="2:13" x14ac:dyDescent="0.35">
      <c r="B12" s="59">
        <v>2</v>
      </c>
      <c r="C12" s="14" t="s">
        <v>219</v>
      </c>
      <c r="D12" s="9">
        <v>4153004.0943096508</v>
      </c>
      <c r="E12" s="9">
        <v>3945569.5512501444</v>
      </c>
      <c r="F12" s="9">
        <v>3929662.4025429999</v>
      </c>
      <c r="G12" s="9">
        <v>3551484.7902699457</v>
      </c>
      <c r="H12" s="9">
        <v>3242568.65460891</v>
      </c>
      <c r="I12" s="105"/>
      <c r="L12" s="107"/>
    </row>
    <row r="13" spans="2:13" x14ac:dyDescent="0.35">
      <c r="B13" s="59">
        <v>3</v>
      </c>
      <c r="C13" s="14" t="s">
        <v>98</v>
      </c>
      <c r="D13" s="9">
        <v>4712965.6912272871</v>
      </c>
      <c r="E13" s="9">
        <v>4475379.7076225057</v>
      </c>
      <c r="F13" s="9">
        <v>4489775.9964039996</v>
      </c>
      <c r="G13" s="9">
        <v>4076507.7183024725</v>
      </c>
      <c r="H13" s="9">
        <v>3767587.8983148709</v>
      </c>
      <c r="I13" s="105"/>
      <c r="L13" s="107"/>
    </row>
    <row r="14" spans="2:13" x14ac:dyDescent="0.35">
      <c r="B14" s="170" t="s">
        <v>116</v>
      </c>
      <c r="C14" s="170"/>
      <c r="D14" s="170"/>
      <c r="E14" s="170"/>
      <c r="F14" s="111"/>
      <c r="G14" s="111"/>
      <c r="H14" s="122"/>
    </row>
    <row r="15" spans="2:13" x14ac:dyDescent="0.35">
      <c r="B15" s="59">
        <v>4</v>
      </c>
      <c r="C15" s="14" t="s">
        <v>95</v>
      </c>
      <c r="D15" s="113">
        <v>24827852.427909322</v>
      </c>
      <c r="E15" s="9">
        <v>23700282.469174743</v>
      </c>
      <c r="F15" s="113">
        <v>23922959.0744427</v>
      </c>
      <c r="G15" s="113">
        <v>22713599.953939021</v>
      </c>
      <c r="H15" s="113">
        <v>21920450.044597514</v>
      </c>
      <c r="I15" s="105"/>
      <c r="J15" s="105"/>
      <c r="L15" s="107"/>
      <c r="M15" s="107"/>
    </row>
    <row r="16" spans="2:13" x14ac:dyDescent="0.35">
      <c r="B16" s="170" t="s">
        <v>220</v>
      </c>
      <c r="C16" s="170"/>
      <c r="D16" s="170"/>
      <c r="E16" s="170"/>
      <c r="F16" s="111"/>
      <c r="G16" s="111"/>
      <c r="H16" s="122"/>
    </row>
    <row r="17" spans="2:12" x14ac:dyDescent="0.35">
      <c r="B17" s="59">
        <v>5</v>
      </c>
      <c r="C17" s="14" t="s">
        <v>221</v>
      </c>
      <c r="D17" s="11">
        <f>D11/D$15</f>
        <v>0.16727198239833274</v>
      </c>
      <c r="E17" s="11">
        <f t="shared" ref="E17:H17" si="1">E11/E$15</f>
        <v>0.16647774373077046</v>
      </c>
      <c r="F17" s="11">
        <f t="shared" si="1"/>
        <v>0.16426322472545316</v>
      </c>
      <c r="G17" s="11">
        <f t="shared" si="1"/>
        <v>0.15635939690194478</v>
      </c>
      <c r="H17" s="11">
        <f t="shared" si="1"/>
        <v>0.14792436505691495</v>
      </c>
      <c r="I17" s="104"/>
      <c r="L17" s="107"/>
    </row>
    <row r="18" spans="2:12" x14ac:dyDescent="0.35">
      <c r="B18" s="59">
        <v>6</v>
      </c>
      <c r="C18" s="13" t="s">
        <v>222</v>
      </c>
      <c r="D18" s="11">
        <f t="shared" ref="D18:H18" si="2">D12/D$15</f>
        <v>0.16727198239833274</v>
      </c>
      <c r="E18" s="11">
        <f t="shared" si="2"/>
        <v>0.16647774373077046</v>
      </c>
      <c r="F18" s="11">
        <f t="shared" si="2"/>
        <v>0.16426322472545316</v>
      </c>
      <c r="G18" s="11">
        <f t="shared" si="2"/>
        <v>0.15635939690194478</v>
      </c>
      <c r="H18" s="11">
        <f t="shared" si="2"/>
        <v>0.14792436505691495</v>
      </c>
      <c r="I18" s="104"/>
      <c r="L18" s="107"/>
    </row>
    <row r="19" spans="2:12" x14ac:dyDescent="0.35">
      <c r="B19" s="59">
        <v>7</v>
      </c>
      <c r="C19" s="14" t="s">
        <v>223</v>
      </c>
      <c r="D19" s="11">
        <f t="shared" ref="D19:H19" si="3">D13/D$15</f>
        <v>0.18982574932374655</v>
      </c>
      <c r="E19" s="11">
        <f t="shared" si="3"/>
        <v>0.18883233621554135</v>
      </c>
      <c r="F19" s="11">
        <f t="shared" si="3"/>
        <v>0.18767644848753276</v>
      </c>
      <c r="G19" s="11">
        <f t="shared" si="3"/>
        <v>0.17947431171497408</v>
      </c>
      <c r="H19" s="11">
        <f t="shared" si="3"/>
        <v>0.17187548114430368</v>
      </c>
      <c r="I19" s="104"/>
      <c r="L19" s="107"/>
    </row>
    <row r="20" spans="2:12" ht="23.25" customHeight="1" x14ac:dyDescent="0.35">
      <c r="B20" s="169" t="s">
        <v>224</v>
      </c>
      <c r="C20" s="169"/>
      <c r="D20" s="169"/>
      <c r="E20" s="169"/>
      <c r="F20" s="112"/>
      <c r="G20" s="112"/>
      <c r="H20" s="121"/>
    </row>
    <row r="21" spans="2:12" ht="21.5" x14ac:dyDescent="0.35">
      <c r="B21" s="54" t="s">
        <v>168</v>
      </c>
      <c r="C21" s="70" t="s">
        <v>225</v>
      </c>
      <c r="D21" s="11">
        <v>1.6E-2</v>
      </c>
      <c r="E21" s="157">
        <v>0.02</v>
      </c>
      <c r="F21" s="157">
        <v>0.02</v>
      </c>
      <c r="G21" s="157">
        <v>0.02</v>
      </c>
      <c r="H21" s="157">
        <v>0.02</v>
      </c>
    </row>
    <row r="22" spans="2:12" x14ac:dyDescent="0.35">
      <c r="B22" s="59" t="s">
        <v>169</v>
      </c>
      <c r="C22" s="83" t="s">
        <v>226</v>
      </c>
      <c r="D22" s="11">
        <v>9.0000000000000011E-3</v>
      </c>
      <c r="E22" s="12">
        <v>1.125E-2</v>
      </c>
      <c r="F22" s="12">
        <v>1.125E-2</v>
      </c>
      <c r="G22" s="12">
        <v>1.125E-2</v>
      </c>
      <c r="H22" s="12">
        <v>1.125E-2</v>
      </c>
    </row>
    <row r="23" spans="2:12" x14ac:dyDescent="0.35">
      <c r="B23" s="59" t="s">
        <v>170</v>
      </c>
      <c r="C23" s="84" t="s">
        <v>227</v>
      </c>
      <c r="D23" s="11">
        <v>1.1999999999999997E-2</v>
      </c>
      <c r="E23" s="157">
        <v>1.4999999999999999E-2</v>
      </c>
      <c r="F23" s="157">
        <v>1.4999999999999999E-2</v>
      </c>
      <c r="G23" s="157">
        <v>1.4999999999999999E-2</v>
      </c>
      <c r="H23" s="157">
        <v>1.4999999999999999E-2</v>
      </c>
    </row>
    <row r="24" spans="2:12" x14ac:dyDescent="0.35">
      <c r="B24" s="59" t="s">
        <v>171</v>
      </c>
      <c r="C24" s="13" t="s">
        <v>228</v>
      </c>
      <c r="D24" s="167">
        <v>9.6000000000000002E-2</v>
      </c>
      <c r="E24" s="12">
        <v>0.1</v>
      </c>
      <c r="F24" s="12">
        <v>0.1</v>
      </c>
      <c r="G24" s="12">
        <v>0.1</v>
      </c>
      <c r="H24" s="12">
        <v>0.1</v>
      </c>
      <c r="I24" s="104"/>
    </row>
    <row r="25" spans="2:12" ht="15" customHeight="1" x14ac:dyDescent="0.35">
      <c r="B25" s="169" t="s">
        <v>229</v>
      </c>
      <c r="C25" s="169"/>
      <c r="D25" s="169"/>
      <c r="E25" s="169"/>
      <c r="F25" s="112"/>
      <c r="G25" s="112"/>
      <c r="H25" s="121"/>
    </row>
    <row r="26" spans="2:12" x14ac:dyDescent="0.35">
      <c r="B26" s="59">
        <v>8</v>
      </c>
      <c r="C26" s="13" t="s">
        <v>230</v>
      </c>
      <c r="D26" s="12">
        <v>2.5000000000000001E-2</v>
      </c>
      <c r="E26" s="12">
        <v>2.5000000000000001E-2</v>
      </c>
      <c r="F26" s="12">
        <v>2.5000000000000001E-2</v>
      </c>
      <c r="G26" s="12">
        <v>2.5000000000000001E-2</v>
      </c>
      <c r="H26" s="12">
        <v>2.5000000000000001E-2</v>
      </c>
    </row>
    <row r="27" spans="2:12" ht="21.5" x14ac:dyDescent="0.35">
      <c r="B27" s="54" t="s">
        <v>172</v>
      </c>
      <c r="C27" s="70" t="s">
        <v>231</v>
      </c>
      <c r="D27" s="15">
        <v>0</v>
      </c>
      <c r="E27" s="15">
        <v>0</v>
      </c>
      <c r="F27" s="15">
        <v>0</v>
      </c>
      <c r="G27" s="15">
        <v>0</v>
      </c>
      <c r="H27" s="15">
        <v>0</v>
      </c>
    </row>
    <row r="28" spans="2:12" x14ac:dyDescent="0.35">
      <c r="B28" s="59">
        <v>9</v>
      </c>
      <c r="C28" s="13" t="s">
        <v>232</v>
      </c>
      <c r="D28" s="12">
        <v>5.1999999999999998E-3</v>
      </c>
      <c r="E28" s="12">
        <v>5.1999999999999998E-3</v>
      </c>
      <c r="F28" s="12">
        <v>3.3500000000000001E-3</v>
      </c>
      <c r="G28" s="12">
        <v>2.9000000000156028E-3</v>
      </c>
      <c r="H28" s="12">
        <v>3.3808757109993993E-3</v>
      </c>
    </row>
    <row r="29" spans="2:12" x14ac:dyDescent="0.35">
      <c r="B29" s="54" t="s">
        <v>173</v>
      </c>
      <c r="C29" s="14" t="s">
        <v>233</v>
      </c>
      <c r="D29" s="11">
        <v>0</v>
      </c>
      <c r="E29" s="11">
        <v>0</v>
      </c>
      <c r="F29" s="11">
        <v>0</v>
      </c>
      <c r="G29" s="11">
        <v>0</v>
      </c>
      <c r="H29" s="11">
        <v>0</v>
      </c>
    </row>
    <row r="30" spans="2:12" x14ac:dyDescent="0.35">
      <c r="B30" s="59">
        <v>10</v>
      </c>
      <c r="C30" s="13" t="s">
        <v>234</v>
      </c>
      <c r="D30" s="12">
        <v>0</v>
      </c>
      <c r="E30" s="12">
        <v>0</v>
      </c>
      <c r="F30" s="12">
        <v>0</v>
      </c>
      <c r="G30" s="12">
        <v>0</v>
      </c>
      <c r="H30" s="12">
        <v>0</v>
      </c>
    </row>
    <row r="31" spans="2:12" x14ac:dyDescent="0.35">
      <c r="B31" s="59" t="s">
        <v>174</v>
      </c>
      <c r="C31" s="14" t="s">
        <v>235</v>
      </c>
      <c r="D31" s="11">
        <v>0.02</v>
      </c>
      <c r="E31" s="11">
        <v>0.01</v>
      </c>
      <c r="F31" s="11">
        <v>0.01</v>
      </c>
      <c r="G31" s="11">
        <v>0.01</v>
      </c>
      <c r="H31" s="11">
        <v>0.01</v>
      </c>
    </row>
    <row r="32" spans="2:12" x14ac:dyDescent="0.35">
      <c r="B32" s="59">
        <v>11</v>
      </c>
      <c r="C32" s="13" t="s">
        <v>236</v>
      </c>
      <c r="D32" s="12">
        <f>SUM(D26:D31)</f>
        <v>5.0200000000000002E-2</v>
      </c>
      <c r="E32" s="12">
        <v>4.02E-2</v>
      </c>
      <c r="F32" s="12">
        <v>3.8350000000000002E-2</v>
      </c>
      <c r="G32" s="12">
        <v>3.7900000000015602E-2</v>
      </c>
      <c r="H32" s="12">
        <v>3.83808757109994E-2</v>
      </c>
    </row>
    <row r="33" spans="2:13" x14ac:dyDescent="0.35">
      <c r="B33" s="59" t="s">
        <v>175</v>
      </c>
      <c r="C33" s="14" t="s">
        <v>237</v>
      </c>
      <c r="D33" s="15">
        <f>D24+D32</f>
        <v>0.1462</v>
      </c>
      <c r="E33" s="15">
        <v>0.14019999999999999</v>
      </c>
      <c r="F33" s="15">
        <v>0.13835</v>
      </c>
      <c r="G33" s="15">
        <v>0.13790000000001562</v>
      </c>
      <c r="H33" s="15">
        <v>0.13838087571099941</v>
      </c>
    </row>
    <row r="34" spans="2:13" x14ac:dyDescent="0.35">
      <c r="B34" s="59">
        <v>12</v>
      </c>
      <c r="C34" s="13" t="s">
        <v>238</v>
      </c>
      <c r="D34" s="15">
        <f>4.5%+D22+D32</f>
        <v>0.1042</v>
      </c>
      <c r="E34" s="15">
        <v>9.6449999999999994E-2</v>
      </c>
      <c r="F34" s="15">
        <v>9.459999999999999E-2</v>
      </c>
      <c r="G34" s="15">
        <v>9.4150000000015596E-2</v>
      </c>
      <c r="H34" s="15">
        <v>9.4630875710999401E-2</v>
      </c>
      <c r="I34" s="158"/>
    </row>
    <row r="35" spans="2:13" x14ac:dyDescent="0.35">
      <c r="B35" s="169" t="s">
        <v>120</v>
      </c>
      <c r="C35" s="169"/>
      <c r="D35" s="169"/>
      <c r="E35" s="169"/>
      <c r="F35" s="112"/>
      <c r="G35" s="112"/>
      <c r="H35" s="121"/>
    </row>
    <row r="36" spans="2:13" x14ac:dyDescent="0.35">
      <c r="B36" s="59">
        <v>13</v>
      </c>
      <c r="C36" s="13" t="s">
        <v>117</v>
      </c>
      <c r="D36" s="10">
        <v>44773416.316258997</v>
      </c>
      <c r="E36" s="10">
        <v>42426769.1851063</v>
      </c>
      <c r="F36" s="10">
        <v>42388056.795345001</v>
      </c>
      <c r="G36" s="10">
        <v>39645593.368951701</v>
      </c>
      <c r="H36" s="10">
        <v>38883555.085959502</v>
      </c>
      <c r="I36" s="105"/>
      <c r="J36" s="105"/>
      <c r="L36" s="107"/>
      <c r="M36" s="107"/>
    </row>
    <row r="37" spans="2:13" x14ac:dyDescent="0.35">
      <c r="B37" s="59">
        <v>14</v>
      </c>
      <c r="C37" s="14" t="s">
        <v>121</v>
      </c>
      <c r="D37" s="11">
        <v>9.2756024356E-2</v>
      </c>
      <c r="E37" s="11">
        <v>9.2999999999999999E-2</v>
      </c>
      <c r="F37" s="11">
        <v>9.2706830640999993E-2</v>
      </c>
      <c r="G37" s="11">
        <v>8.9599999999999999E-2</v>
      </c>
      <c r="H37" s="11">
        <v>8.3391774425990495E-2</v>
      </c>
      <c r="I37" s="104"/>
      <c r="J37" s="104"/>
      <c r="L37" s="107"/>
      <c r="M37" s="107"/>
    </row>
    <row r="38" spans="2:13" ht="28.5" customHeight="1" x14ac:dyDescent="0.35">
      <c r="B38" s="169" t="s">
        <v>239</v>
      </c>
      <c r="C38" s="169"/>
      <c r="D38" s="169"/>
      <c r="E38" s="169"/>
      <c r="F38" s="112"/>
      <c r="G38" s="112"/>
      <c r="H38" s="121"/>
    </row>
    <row r="39" spans="2:13" x14ac:dyDescent="0.35">
      <c r="B39" s="116" t="s">
        <v>176</v>
      </c>
      <c r="C39" s="70" t="s">
        <v>240</v>
      </c>
      <c r="D39" s="11">
        <v>0</v>
      </c>
      <c r="E39" s="109">
        <v>0</v>
      </c>
      <c r="F39" s="11">
        <v>0</v>
      </c>
      <c r="G39" s="11">
        <v>0</v>
      </c>
      <c r="H39" s="11">
        <v>0</v>
      </c>
    </row>
    <row r="40" spans="2:13" x14ac:dyDescent="0.35">
      <c r="B40" s="117" t="s">
        <v>177</v>
      </c>
      <c r="C40" s="83" t="s">
        <v>241</v>
      </c>
      <c r="D40" s="12">
        <v>0</v>
      </c>
      <c r="E40" s="109">
        <v>0</v>
      </c>
      <c r="F40" s="12">
        <v>0</v>
      </c>
      <c r="G40" s="12">
        <v>0</v>
      </c>
      <c r="H40" s="12">
        <v>0</v>
      </c>
    </row>
    <row r="41" spans="2:13" x14ac:dyDescent="0.35">
      <c r="B41" s="117" t="s">
        <v>178</v>
      </c>
      <c r="C41" s="14" t="s">
        <v>242</v>
      </c>
      <c r="D41" s="15">
        <v>0.03</v>
      </c>
      <c r="E41" s="109">
        <v>0.03</v>
      </c>
      <c r="F41" s="15">
        <v>0.03</v>
      </c>
      <c r="G41" s="15">
        <v>0.03</v>
      </c>
      <c r="H41" s="15">
        <v>0.03</v>
      </c>
    </row>
    <row r="42" spans="2:13" ht="15" customHeight="1" x14ac:dyDescent="0.35">
      <c r="B42" s="169" t="s">
        <v>243</v>
      </c>
      <c r="C42" s="169"/>
      <c r="D42" s="169"/>
      <c r="E42" s="169"/>
      <c r="F42" s="112"/>
      <c r="G42" s="112"/>
      <c r="H42" s="121"/>
    </row>
    <row r="43" spans="2:13" x14ac:dyDescent="0.35">
      <c r="B43" s="117" t="s">
        <v>179</v>
      </c>
      <c r="C43" s="14" t="s">
        <v>244</v>
      </c>
      <c r="D43" s="15">
        <v>0</v>
      </c>
      <c r="E43" s="109">
        <v>0</v>
      </c>
      <c r="F43" s="15">
        <v>0</v>
      </c>
      <c r="G43" s="15">
        <v>0</v>
      </c>
      <c r="H43" s="15">
        <v>0</v>
      </c>
    </row>
    <row r="44" spans="2:13" x14ac:dyDescent="0.35">
      <c r="B44" s="117" t="s">
        <v>180</v>
      </c>
      <c r="C44" s="13" t="s">
        <v>122</v>
      </c>
      <c r="D44" s="12">
        <v>0.03</v>
      </c>
      <c r="E44" s="109">
        <v>0.03</v>
      </c>
      <c r="F44" s="12">
        <v>0.03</v>
      </c>
      <c r="G44" s="12">
        <v>0.03</v>
      </c>
      <c r="H44" s="12">
        <v>0.03</v>
      </c>
    </row>
    <row r="45" spans="2:13" x14ac:dyDescent="0.35">
      <c r="B45" s="16" t="s">
        <v>245</v>
      </c>
      <c r="C45" s="16"/>
      <c r="D45" s="17"/>
      <c r="E45" s="17"/>
      <c r="F45" s="17"/>
      <c r="G45" s="17"/>
    </row>
    <row r="46" spans="2:13" x14ac:dyDescent="0.35">
      <c r="B46" s="59">
        <v>15</v>
      </c>
      <c r="C46" s="13" t="s">
        <v>246</v>
      </c>
      <c r="D46" s="10">
        <v>11769431.629153099</v>
      </c>
      <c r="E46" s="10">
        <v>11062683.7555953</v>
      </c>
      <c r="F46" s="10">
        <v>10331972.2361429</v>
      </c>
      <c r="G46" s="10">
        <v>9348675.5237360392</v>
      </c>
      <c r="H46" s="10">
        <v>9326587.1925953906</v>
      </c>
      <c r="I46" s="105"/>
      <c r="J46" s="105"/>
      <c r="L46" s="107"/>
      <c r="M46" s="107"/>
    </row>
    <row r="47" spans="2:13" x14ac:dyDescent="0.35">
      <c r="B47" s="59" t="s">
        <v>181</v>
      </c>
      <c r="C47" s="14" t="s">
        <v>247</v>
      </c>
      <c r="D47" s="9">
        <v>6883588.814469005</v>
      </c>
      <c r="E47" s="9">
        <v>6528404.567650198</v>
      </c>
      <c r="F47" s="9">
        <v>7026504.0679568993</v>
      </c>
      <c r="G47" s="9">
        <v>6250816.1480423436</v>
      </c>
      <c r="H47" s="9">
        <v>6315906.7866298687</v>
      </c>
      <c r="I47" s="105"/>
      <c r="J47" s="105"/>
      <c r="L47" s="107"/>
      <c r="M47" s="107"/>
    </row>
    <row r="48" spans="2:13" x14ac:dyDescent="0.35">
      <c r="B48" s="59" t="s">
        <v>182</v>
      </c>
      <c r="C48" s="13" t="s">
        <v>248</v>
      </c>
      <c r="D48" s="10">
        <v>2047184.0969778209</v>
      </c>
      <c r="E48" s="10">
        <v>2033178.9411260856</v>
      </c>
      <c r="F48" s="10">
        <v>2406809.2058812547</v>
      </c>
      <c r="G48" s="10">
        <v>1658096.3013384398</v>
      </c>
      <c r="H48" s="10">
        <v>1567981.7048656624</v>
      </c>
      <c r="I48" s="105"/>
      <c r="J48" s="105"/>
      <c r="L48" s="107"/>
      <c r="M48" s="107"/>
    </row>
    <row r="49" spans="2:13" x14ac:dyDescent="0.35">
      <c r="B49" s="59">
        <v>16</v>
      </c>
      <c r="C49" s="14" t="s">
        <v>249</v>
      </c>
      <c r="D49" s="9">
        <v>4836404.7174911825</v>
      </c>
      <c r="E49" s="9">
        <v>4495225.6265241131</v>
      </c>
      <c r="F49" s="9">
        <v>4619694.8620756445</v>
      </c>
      <c r="G49" s="9">
        <v>4592719.8467039047</v>
      </c>
      <c r="H49" s="9">
        <v>4747925.0817642072</v>
      </c>
      <c r="I49" s="105"/>
      <c r="J49" s="105"/>
      <c r="L49" s="107"/>
      <c r="M49" s="107"/>
    </row>
    <row r="50" spans="2:13" x14ac:dyDescent="0.35">
      <c r="B50" s="59">
        <v>17</v>
      </c>
      <c r="C50" s="13" t="s">
        <v>250</v>
      </c>
      <c r="D50" s="12">
        <v>2.4335084255021404</v>
      </c>
      <c r="E50" s="12">
        <v>2.4609852040173199</v>
      </c>
      <c r="F50" s="12">
        <v>2.2365053417187544</v>
      </c>
      <c r="G50" s="12">
        <v>2.0355423008101368</v>
      </c>
      <c r="H50" s="12">
        <v>1.9643501175738587</v>
      </c>
      <c r="I50" s="108"/>
      <c r="J50" s="108"/>
      <c r="L50" s="107"/>
      <c r="M50" s="107"/>
    </row>
    <row r="51" spans="2:13" x14ac:dyDescent="0.35">
      <c r="B51" s="170" t="s">
        <v>251</v>
      </c>
      <c r="C51" s="170"/>
      <c r="D51" s="170"/>
      <c r="E51" s="170"/>
      <c r="F51" s="111"/>
      <c r="G51" s="111"/>
    </row>
    <row r="52" spans="2:13" x14ac:dyDescent="0.35">
      <c r="B52" s="59">
        <v>18</v>
      </c>
      <c r="C52" s="13" t="s">
        <v>252</v>
      </c>
      <c r="D52" s="10">
        <v>32046277.235209543</v>
      </c>
      <c r="E52" s="10">
        <v>30909004.071034908</v>
      </c>
      <c r="F52" s="10">
        <v>30594256.657882281</v>
      </c>
      <c r="G52" s="10">
        <v>28576119.21026649</v>
      </c>
      <c r="H52" s="10">
        <v>26937317.04201372</v>
      </c>
      <c r="L52" s="107"/>
    </row>
    <row r="53" spans="2:13" x14ac:dyDescent="0.35">
      <c r="B53" s="59">
        <v>19</v>
      </c>
      <c r="C53" s="14" t="s">
        <v>199</v>
      </c>
      <c r="D53" s="9">
        <v>20184011.604507599</v>
      </c>
      <c r="E53" s="9">
        <v>20161885.189594083</v>
      </c>
      <c r="F53" s="9">
        <v>20569842.212391123</v>
      </c>
      <c r="G53" s="9">
        <v>19751804.163244605</v>
      </c>
      <c r="H53" s="9">
        <v>18983855.338281941</v>
      </c>
      <c r="L53" s="107"/>
    </row>
    <row r="54" spans="2:13" ht="15" thickBot="1" x14ac:dyDescent="0.4">
      <c r="B54" s="60">
        <v>20</v>
      </c>
      <c r="C54" s="85" t="s">
        <v>200</v>
      </c>
      <c r="D54" s="62">
        <v>1.5877060449198712</v>
      </c>
      <c r="E54" s="62">
        <v>1.5330413689185978</v>
      </c>
      <c r="F54" s="62">
        <v>1.487335505152904</v>
      </c>
      <c r="G54" s="62">
        <v>1.446759950336219</v>
      </c>
      <c r="H54" s="62">
        <v>1.4189592452115458</v>
      </c>
      <c r="L54" s="107"/>
    </row>
  </sheetData>
  <sheetProtection algorithmName="SHA-512" hashValue="Ea+r2w8bMX3RfXUPrwD0Ol5AoXgU0jjrPt70WKGOqTDOnfCyOMlCNb4I1OpZKxFolojxguayauCGVBQDLFZmGA==" saltValue="AOmRGk+2OKlRhWv8j6GXTQ==" spinCount="100000" sheet="1" objects="1" scenarios="1"/>
  <mergeCells count="10">
    <mergeCell ref="C6:E6"/>
    <mergeCell ref="B10:E10"/>
    <mergeCell ref="B14:E14"/>
    <mergeCell ref="B16:E16"/>
    <mergeCell ref="B20:E20"/>
    <mergeCell ref="B25:E25"/>
    <mergeCell ref="B35:E35"/>
    <mergeCell ref="B38:E38"/>
    <mergeCell ref="B42:E42"/>
    <mergeCell ref="B51:E51"/>
  </mergeCells>
  <hyperlinks>
    <hyperlink ref="B2" location="Tartalom!A1" display="Back to contents page" xr:uid="{DFB46773-48AF-4073-9429-E2347F1E8DB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3"/>
  <dimension ref="B1:I22"/>
  <sheetViews>
    <sheetView showGridLines="0" zoomScale="85" zoomScaleNormal="85" workbookViewId="0"/>
  </sheetViews>
  <sheetFormatPr defaultRowHeight="14.5" x14ac:dyDescent="0.35"/>
  <cols>
    <col min="1" max="1" width="4.453125" customWidth="1"/>
    <col min="2" max="2" width="5.54296875" customWidth="1"/>
    <col min="3" max="3" width="60.54296875" customWidth="1"/>
    <col min="6" max="6" width="17.54296875" customWidth="1"/>
    <col min="8" max="9" width="10" bestFit="1" customWidth="1"/>
  </cols>
  <sheetData>
    <row r="1" spans="2:9" ht="12.75" customHeight="1" x14ac:dyDescent="0.35"/>
    <row r="2" spans="2:9" x14ac:dyDescent="0.35">
      <c r="B2" s="71" t="s">
        <v>0</v>
      </c>
      <c r="C2" s="56"/>
      <c r="D2" s="56"/>
      <c r="E2" s="56"/>
      <c r="F2" s="56"/>
    </row>
    <row r="3" spans="2:9" x14ac:dyDescent="0.35">
      <c r="B3" s="1"/>
      <c r="C3" s="1"/>
      <c r="D3" s="1"/>
      <c r="E3" s="1"/>
      <c r="F3" s="1"/>
    </row>
    <row r="4" spans="2:9" ht="15.5" x14ac:dyDescent="0.35">
      <c r="B4" s="18" t="s">
        <v>3</v>
      </c>
      <c r="C4" s="2"/>
      <c r="D4" s="2"/>
      <c r="E4" s="2"/>
      <c r="F4" s="2"/>
    </row>
    <row r="5" spans="2:9" x14ac:dyDescent="0.35">
      <c r="B5" s="1"/>
      <c r="C5" s="1"/>
      <c r="D5" s="1"/>
      <c r="E5" s="1"/>
      <c r="F5" s="1"/>
    </row>
    <row r="6" spans="2:9" ht="46.5" customHeight="1" x14ac:dyDescent="0.35">
      <c r="B6" s="176" t="s">
        <v>286</v>
      </c>
      <c r="C6" s="176"/>
      <c r="D6" s="176"/>
      <c r="E6" s="176"/>
      <c r="F6" s="176"/>
      <c r="G6" s="1"/>
    </row>
    <row r="7" spans="2:9" x14ac:dyDescent="0.35">
      <c r="C7" s="3"/>
      <c r="D7" s="3"/>
      <c r="E7" s="4"/>
      <c r="F7" s="5"/>
      <c r="G7" s="6"/>
    </row>
    <row r="8" spans="2:9" ht="15" thickBot="1" x14ac:dyDescent="0.4"/>
    <row r="9" spans="2:9" ht="21.5" thickBot="1" x14ac:dyDescent="0.4">
      <c r="B9" s="57"/>
      <c r="C9" s="173" t="s">
        <v>2</v>
      </c>
      <c r="D9" s="175" t="s">
        <v>4</v>
      </c>
      <c r="E9" s="175"/>
      <c r="F9" s="20" t="s">
        <v>5</v>
      </c>
    </row>
    <row r="10" spans="2:9" ht="15" thickBot="1" x14ac:dyDescent="0.4">
      <c r="B10" s="29"/>
      <c r="C10" s="174"/>
      <c r="D10" s="21">
        <f>Tartalom!B3</f>
        <v>45382</v>
      </c>
      <c r="E10" s="21">
        <f>EOMONTH(D10,-3)</f>
        <v>45291</v>
      </c>
      <c r="F10" s="21">
        <f>D10</f>
        <v>45382</v>
      </c>
    </row>
    <row r="11" spans="2:9" x14ac:dyDescent="0.35">
      <c r="B11" s="58">
        <v>1</v>
      </c>
      <c r="C11" s="22" t="s">
        <v>6</v>
      </c>
      <c r="D11" s="23">
        <v>21959493.04344568</v>
      </c>
      <c r="E11" s="23">
        <v>21045257.448397726</v>
      </c>
      <c r="F11" s="39">
        <f>D11*8%</f>
        <v>1756759.4434756543</v>
      </c>
    </row>
    <row r="12" spans="2:9" x14ac:dyDescent="0.35">
      <c r="B12" s="59">
        <v>2</v>
      </c>
      <c r="C12" s="13" t="s">
        <v>266</v>
      </c>
      <c r="D12" s="10">
        <v>21959493.04344568</v>
      </c>
      <c r="E12" s="10">
        <v>21045257.448397726</v>
      </c>
      <c r="F12" s="33">
        <f t="shared" ref="F12:F21" si="0">D12*8%</f>
        <v>1756759.4434756543</v>
      </c>
      <c r="H12" s="107"/>
      <c r="I12" s="107"/>
    </row>
    <row r="13" spans="2:9" x14ac:dyDescent="0.35">
      <c r="B13" s="59">
        <v>6</v>
      </c>
      <c r="C13" s="22" t="s">
        <v>8</v>
      </c>
      <c r="D13" s="23">
        <f>D14+D15</f>
        <v>381439.375</v>
      </c>
      <c r="E13" s="23">
        <v>229744.25</v>
      </c>
      <c r="F13" s="39">
        <f t="shared" si="0"/>
        <v>30515.15</v>
      </c>
    </row>
    <row r="14" spans="2:9" x14ac:dyDescent="0.35">
      <c r="B14" s="59">
        <v>7</v>
      </c>
      <c r="C14" s="13" t="s">
        <v>9</v>
      </c>
      <c r="D14" s="10">
        <v>360529.75</v>
      </c>
      <c r="E14" s="10">
        <v>213988</v>
      </c>
      <c r="F14" s="33">
        <f t="shared" si="0"/>
        <v>28842.38</v>
      </c>
      <c r="H14" s="107"/>
      <c r="I14" s="107"/>
    </row>
    <row r="15" spans="2:9" x14ac:dyDescent="0.35">
      <c r="B15" s="59" t="s">
        <v>165</v>
      </c>
      <c r="C15" s="13" t="s">
        <v>10</v>
      </c>
      <c r="D15" s="10">
        <v>20909.625</v>
      </c>
      <c r="E15" s="10">
        <v>15756.25</v>
      </c>
      <c r="F15" s="33">
        <f t="shared" si="0"/>
        <v>1672.77</v>
      </c>
      <c r="H15" s="107"/>
      <c r="I15" s="107"/>
    </row>
    <row r="16" spans="2:9" x14ac:dyDescent="0.35">
      <c r="B16" s="59">
        <v>20</v>
      </c>
      <c r="C16" s="22" t="s">
        <v>11</v>
      </c>
      <c r="D16" s="23">
        <v>420730.375</v>
      </c>
      <c r="E16" s="23">
        <v>366831.12499999994</v>
      </c>
      <c r="F16" s="39">
        <f t="shared" si="0"/>
        <v>33658.43</v>
      </c>
    </row>
    <row r="17" spans="2:9" x14ac:dyDescent="0.35">
      <c r="B17" s="59">
        <v>21</v>
      </c>
      <c r="C17" s="13" t="s">
        <v>7</v>
      </c>
      <c r="D17" s="10">
        <v>420730.375</v>
      </c>
      <c r="E17" s="10">
        <v>366831.12499999994</v>
      </c>
      <c r="F17" s="33">
        <f t="shared" si="0"/>
        <v>33658.43</v>
      </c>
      <c r="H17" s="107"/>
      <c r="I17" s="107"/>
    </row>
    <row r="18" spans="2:9" x14ac:dyDescent="0.35">
      <c r="B18" s="59">
        <v>23</v>
      </c>
      <c r="C18" s="22" t="s">
        <v>12</v>
      </c>
      <c r="D18" s="23">
        <v>2066189.6344636469</v>
      </c>
      <c r="E18" s="23">
        <v>2058449.6457770187</v>
      </c>
      <c r="F18" s="39">
        <f t="shared" si="0"/>
        <v>165295.17075709175</v>
      </c>
    </row>
    <row r="19" spans="2:9" x14ac:dyDescent="0.35">
      <c r="B19" s="59" t="s">
        <v>166</v>
      </c>
      <c r="C19" s="13" t="s">
        <v>13</v>
      </c>
      <c r="D19" s="10">
        <v>1129088.1047380001</v>
      </c>
      <c r="E19" s="10">
        <v>1129088.1047380059</v>
      </c>
      <c r="F19" s="33">
        <f t="shared" si="0"/>
        <v>90327.048379040003</v>
      </c>
      <c r="H19" s="10"/>
      <c r="I19" s="107"/>
    </row>
    <row r="20" spans="2:9" x14ac:dyDescent="0.35">
      <c r="B20" s="54" t="s">
        <v>167</v>
      </c>
      <c r="C20" s="13" t="s">
        <v>14</v>
      </c>
      <c r="D20" s="10">
        <v>937101.52972500003</v>
      </c>
      <c r="E20" s="10">
        <v>929361.54103901284</v>
      </c>
      <c r="F20" s="33">
        <f t="shared" si="0"/>
        <v>74968.122378</v>
      </c>
      <c r="H20" s="10"/>
      <c r="I20" s="107"/>
    </row>
    <row r="21" spans="2:9" ht="15" thickBot="1" x14ac:dyDescent="0.4">
      <c r="B21" s="60">
        <v>29</v>
      </c>
      <c r="C21" s="24" t="s">
        <v>15</v>
      </c>
      <c r="D21" s="25">
        <v>24827852.427909322</v>
      </c>
      <c r="E21" s="25">
        <v>23700282.469174743</v>
      </c>
      <c r="F21" s="37">
        <f t="shared" si="0"/>
        <v>1986228.1942327458</v>
      </c>
    </row>
    <row r="22" spans="2:9" ht="46" customHeight="1" x14ac:dyDescent="0.35">
      <c r="B22" s="176" t="s">
        <v>281</v>
      </c>
      <c r="C22" s="176"/>
      <c r="D22" s="176"/>
      <c r="E22" s="176"/>
      <c r="F22" s="176"/>
    </row>
  </sheetData>
  <sheetProtection algorithmName="SHA-512" hashValue="abjTp2MeQEnLCg23JBfkguFfcMO5d5znSry8vohcIp5X8lDm3USEQ4jrTeeu4djEqNeQtFtTg9t4CfELxM8tKg==" saltValue="dNxuzjNFbw5u/W13hjd0pg==" spinCount="100000" sheet="1" objects="1" scenarios="1"/>
  <mergeCells count="4">
    <mergeCell ref="C9:C10"/>
    <mergeCell ref="D9:E9"/>
    <mergeCell ref="B22:F22"/>
    <mergeCell ref="B6:F6"/>
  </mergeCells>
  <hyperlinks>
    <hyperlink ref="B2" location="Tartalom!A1" display="Back to contents page" xr:uid="{052AD4F7-D8FA-4FE5-A25A-8ABCA0CA6C1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unka9"/>
  <dimension ref="B1:K115"/>
  <sheetViews>
    <sheetView showGridLines="0" zoomScaleNormal="100" workbookViewId="0"/>
  </sheetViews>
  <sheetFormatPr defaultRowHeight="14.5" x14ac:dyDescent="0.35"/>
  <cols>
    <col min="1" max="1" width="4.453125" customWidth="1"/>
    <col min="2" max="2" width="6.54296875" customWidth="1"/>
    <col min="3" max="3" width="62.54296875" customWidth="1"/>
    <col min="4" max="4" width="13.54296875" customWidth="1"/>
    <col min="5" max="5" width="27.453125" customWidth="1"/>
    <col min="6" max="6" width="15.81640625" bestFit="1" customWidth="1"/>
  </cols>
  <sheetData>
    <row r="1" spans="2:5" ht="12.75" customHeight="1" x14ac:dyDescent="0.35"/>
    <row r="2" spans="2:5" x14ac:dyDescent="0.35">
      <c r="B2" s="71" t="s">
        <v>0</v>
      </c>
      <c r="C2" s="56"/>
      <c r="D2" s="56"/>
    </row>
    <row r="3" spans="2:5" x14ac:dyDescent="0.35">
      <c r="B3" s="1"/>
      <c r="C3" s="1"/>
      <c r="D3" s="1"/>
    </row>
    <row r="4" spans="2:5" ht="15.5" x14ac:dyDescent="0.35">
      <c r="B4" s="18" t="s">
        <v>16</v>
      </c>
      <c r="C4" s="2"/>
      <c r="D4" s="2"/>
    </row>
    <row r="5" spans="2:5" x14ac:dyDescent="0.35">
      <c r="B5" s="1"/>
      <c r="C5" s="1"/>
      <c r="D5" s="1"/>
    </row>
    <row r="6" spans="2:5" ht="15" thickBot="1" x14ac:dyDescent="0.4">
      <c r="B6" s="27"/>
      <c r="C6" s="177">
        <f>Tartalom!B3</f>
        <v>45382</v>
      </c>
      <c r="D6" s="177"/>
      <c r="E6" s="177"/>
    </row>
    <row r="7" spans="2:5" ht="45" customHeight="1" thickBot="1" x14ac:dyDescent="0.4">
      <c r="B7" s="180" t="s">
        <v>2</v>
      </c>
      <c r="C7" s="180"/>
      <c r="D7" s="180"/>
      <c r="E7" s="7" t="s">
        <v>39</v>
      </c>
    </row>
    <row r="8" spans="2:5" x14ac:dyDescent="0.35">
      <c r="B8" s="181" t="s">
        <v>38</v>
      </c>
      <c r="C8" s="181"/>
      <c r="D8" s="181"/>
      <c r="E8" s="181"/>
    </row>
    <row r="9" spans="2:5" x14ac:dyDescent="0.35">
      <c r="B9" s="54">
        <v>1</v>
      </c>
      <c r="C9" s="28" t="s">
        <v>17</v>
      </c>
      <c r="D9" s="33">
        <v>28000.001</v>
      </c>
    </row>
    <row r="10" spans="2:5" x14ac:dyDescent="0.35">
      <c r="B10" s="54"/>
      <c r="C10" s="13" t="s">
        <v>18</v>
      </c>
      <c r="D10" s="33">
        <v>28000.001</v>
      </c>
      <c r="E10" s="31">
        <v>44</v>
      </c>
    </row>
    <row r="11" spans="2:5" x14ac:dyDescent="0.35">
      <c r="B11" s="54">
        <v>2</v>
      </c>
      <c r="C11" s="28" t="s">
        <v>40</v>
      </c>
      <c r="D11" s="33">
        <v>4030594.9864642587</v>
      </c>
      <c r="E11" s="31" t="s">
        <v>277</v>
      </c>
    </row>
    <row r="12" spans="2:5" x14ac:dyDescent="0.35">
      <c r="B12" s="54">
        <v>3</v>
      </c>
      <c r="C12" s="28" t="s">
        <v>19</v>
      </c>
      <c r="D12" s="33">
        <v>318871.93719299999</v>
      </c>
      <c r="E12" s="31" t="s">
        <v>278</v>
      </c>
    </row>
    <row r="13" spans="2:5" x14ac:dyDescent="0.35">
      <c r="B13" s="54" t="s">
        <v>183</v>
      </c>
      <c r="C13" s="32" t="s">
        <v>20</v>
      </c>
      <c r="D13" s="33">
        <v>0</v>
      </c>
      <c r="E13" s="31"/>
    </row>
    <row r="14" spans="2:5" ht="34.5" customHeight="1" x14ac:dyDescent="0.35">
      <c r="B14" s="54">
        <v>4</v>
      </c>
      <c r="C14" s="28" t="s">
        <v>41</v>
      </c>
      <c r="D14" s="33"/>
      <c r="E14" s="31"/>
    </row>
    <row r="15" spans="2:5" ht="23.25" customHeight="1" x14ac:dyDescent="0.35">
      <c r="B15" s="54">
        <v>5</v>
      </c>
      <c r="C15" s="28" t="s">
        <v>42</v>
      </c>
      <c r="D15" s="33">
        <v>31055.139453448926</v>
      </c>
      <c r="E15" s="31">
        <v>65</v>
      </c>
    </row>
    <row r="16" spans="2:5" ht="24.75" customHeight="1" x14ac:dyDescent="0.35">
      <c r="B16" s="54" t="s">
        <v>184</v>
      </c>
      <c r="C16" s="32" t="s">
        <v>21</v>
      </c>
      <c r="D16" s="33">
        <v>0</v>
      </c>
      <c r="E16" s="31"/>
    </row>
    <row r="17" spans="2:5" x14ac:dyDescent="0.35">
      <c r="B17" s="66">
        <v>6</v>
      </c>
      <c r="C17" s="44" t="s">
        <v>22</v>
      </c>
      <c r="D17" s="51">
        <v>4408522.0641107084</v>
      </c>
      <c r="E17" s="45"/>
    </row>
    <row r="18" spans="2:5" x14ac:dyDescent="0.35">
      <c r="B18" s="181" t="s">
        <v>43</v>
      </c>
      <c r="C18" s="181"/>
      <c r="D18" s="181"/>
      <c r="E18" s="181"/>
    </row>
    <row r="19" spans="2:5" x14ac:dyDescent="0.35">
      <c r="B19" s="54">
        <v>7</v>
      </c>
      <c r="C19" s="28" t="s">
        <v>23</v>
      </c>
      <c r="D19" s="33">
        <v>-3562.5053430809999</v>
      </c>
      <c r="E19" s="31" t="s">
        <v>282</v>
      </c>
    </row>
    <row r="20" spans="2:5" x14ac:dyDescent="0.35">
      <c r="B20" s="54">
        <v>8</v>
      </c>
      <c r="C20" s="28" t="s">
        <v>24</v>
      </c>
      <c r="D20" s="33">
        <v>-192049.97817533941</v>
      </c>
      <c r="E20" s="31">
        <v>16</v>
      </c>
    </row>
    <row r="21" spans="2:5" ht="48" customHeight="1" x14ac:dyDescent="0.35">
      <c r="B21" s="54">
        <v>10</v>
      </c>
      <c r="C21" s="28" t="s">
        <v>44</v>
      </c>
      <c r="D21" s="33">
        <v>-25646.589598999999</v>
      </c>
      <c r="E21" s="31">
        <v>22</v>
      </c>
    </row>
    <row r="22" spans="2:5" ht="36" customHeight="1" x14ac:dyDescent="0.35">
      <c r="B22" s="54">
        <v>11</v>
      </c>
      <c r="C22" s="28" t="s">
        <v>45</v>
      </c>
      <c r="D22" s="33"/>
      <c r="E22" s="31"/>
    </row>
    <row r="23" spans="2:5" x14ac:dyDescent="0.35">
      <c r="B23" s="54">
        <v>12</v>
      </c>
      <c r="C23" s="28" t="s">
        <v>25</v>
      </c>
      <c r="D23" s="33"/>
      <c r="E23" s="31"/>
    </row>
    <row r="24" spans="2:5" ht="23.15" customHeight="1" x14ac:dyDescent="0.35">
      <c r="B24" s="54">
        <v>13</v>
      </c>
      <c r="C24" s="28" t="s">
        <v>46</v>
      </c>
      <c r="D24" s="33"/>
      <c r="E24" s="31"/>
    </row>
    <row r="25" spans="2:5" ht="20" x14ac:dyDescent="0.35">
      <c r="B25" s="54">
        <v>14</v>
      </c>
      <c r="C25" s="28" t="s">
        <v>26</v>
      </c>
      <c r="D25" s="33"/>
      <c r="E25" s="31"/>
    </row>
    <row r="26" spans="2:5" x14ac:dyDescent="0.35">
      <c r="B26" s="54">
        <v>15</v>
      </c>
      <c r="C26" s="28" t="s">
        <v>47</v>
      </c>
      <c r="D26" s="33"/>
      <c r="E26" s="31"/>
    </row>
    <row r="27" spans="2:5" ht="22.5" customHeight="1" x14ac:dyDescent="0.35">
      <c r="B27" s="54">
        <v>16</v>
      </c>
      <c r="C27" s="28" t="s">
        <v>48</v>
      </c>
      <c r="D27" s="33">
        <v>-73226.2</v>
      </c>
      <c r="E27" s="31">
        <v>63</v>
      </c>
    </row>
    <row r="28" spans="2:5" ht="47.25" customHeight="1" x14ac:dyDescent="0.35">
      <c r="B28" s="54">
        <v>17</v>
      </c>
      <c r="C28" s="28" t="s">
        <v>49</v>
      </c>
      <c r="D28" s="33"/>
      <c r="E28" s="31"/>
    </row>
    <row r="29" spans="2:5" ht="57" customHeight="1" x14ac:dyDescent="0.35">
      <c r="B29" s="54">
        <v>18</v>
      </c>
      <c r="C29" s="28" t="s">
        <v>50</v>
      </c>
      <c r="D29" s="33"/>
      <c r="E29" s="31"/>
    </row>
    <row r="30" spans="2:5" ht="57" customHeight="1" x14ac:dyDescent="0.35">
      <c r="B30" s="54">
        <v>19</v>
      </c>
      <c r="C30" s="28" t="s">
        <v>51</v>
      </c>
      <c r="D30" s="33"/>
      <c r="E30" s="31"/>
    </row>
    <row r="31" spans="2:5" ht="20" x14ac:dyDescent="0.35">
      <c r="B31" s="54" t="s">
        <v>155</v>
      </c>
      <c r="C31" s="32" t="s">
        <v>27</v>
      </c>
      <c r="D31" s="33"/>
      <c r="E31" s="31"/>
    </row>
    <row r="32" spans="2:5" ht="22.5" customHeight="1" x14ac:dyDescent="0.35">
      <c r="B32" s="54" t="s">
        <v>157</v>
      </c>
      <c r="C32" s="13" t="s">
        <v>52</v>
      </c>
      <c r="D32" s="33"/>
      <c r="E32" s="31"/>
    </row>
    <row r="33" spans="2:5" x14ac:dyDescent="0.35">
      <c r="B33" s="54" t="s">
        <v>159</v>
      </c>
      <c r="C33" s="13" t="s">
        <v>28</v>
      </c>
      <c r="D33" s="33"/>
      <c r="E33" s="31"/>
    </row>
    <row r="34" spans="2:5" x14ac:dyDescent="0.35">
      <c r="B34" s="54" t="s">
        <v>185</v>
      </c>
      <c r="C34" s="13" t="s">
        <v>29</v>
      </c>
      <c r="D34" s="33"/>
      <c r="E34" s="31"/>
    </row>
    <row r="35" spans="2:5" ht="45" customHeight="1" x14ac:dyDescent="0.35">
      <c r="B35" s="54">
        <v>21</v>
      </c>
      <c r="C35" s="28" t="s">
        <v>53</v>
      </c>
      <c r="D35" s="33"/>
      <c r="E35" s="31"/>
    </row>
    <row r="36" spans="2:5" x14ac:dyDescent="0.35">
      <c r="B36" s="54">
        <v>22</v>
      </c>
      <c r="C36" s="28" t="s">
        <v>54</v>
      </c>
      <c r="D36" s="33"/>
      <c r="E36" s="31"/>
    </row>
    <row r="37" spans="2:5" ht="48" customHeight="1" x14ac:dyDescent="0.35">
      <c r="B37" s="54">
        <v>23</v>
      </c>
      <c r="C37" s="13" t="s">
        <v>55</v>
      </c>
      <c r="D37" s="33"/>
      <c r="E37" s="31"/>
    </row>
    <row r="38" spans="2:5" x14ac:dyDescent="0.35">
      <c r="B38" s="54">
        <v>25</v>
      </c>
      <c r="C38" s="13" t="s">
        <v>30</v>
      </c>
      <c r="D38" s="33"/>
      <c r="E38" s="31"/>
    </row>
    <row r="39" spans="2:5" x14ac:dyDescent="0.35">
      <c r="B39" s="54" t="s">
        <v>186</v>
      </c>
      <c r="C39" s="32" t="s">
        <v>31</v>
      </c>
      <c r="D39" s="33"/>
      <c r="E39" s="31"/>
    </row>
    <row r="40" spans="2:5" ht="51" customHeight="1" x14ac:dyDescent="0.35">
      <c r="B40" s="54" t="s">
        <v>187</v>
      </c>
      <c r="C40" s="32" t="s">
        <v>56</v>
      </c>
      <c r="D40" s="33"/>
      <c r="E40" s="31"/>
    </row>
    <row r="41" spans="2:5" ht="24" customHeight="1" x14ac:dyDescent="0.35">
      <c r="B41" s="54">
        <v>27</v>
      </c>
      <c r="C41" s="28" t="s">
        <v>57</v>
      </c>
      <c r="D41" s="33"/>
      <c r="E41" s="31"/>
    </row>
    <row r="42" spans="2:5" x14ac:dyDescent="0.35">
      <c r="B42" s="54" t="s">
        <v>188</v>
      </c>
      <c r="C42" s="32" t="s">
        <v>58</v>
      </c>
      <c r="D42" s="33">
        <v>38967.303316362857</v>
      </c>
      <c r="E42" s="31"/>
    </row>
    <row r="43" spans="2:5" x14ac:dyDescent="0.35">
      <c r="B43" s="54">
        <v>28</v>
      </c>
      <c r="C43" s="38" t="s">
        <v>59</v>
      </c>
      <c r="D43" s="39">
        <v>-255517.96980105754</v>
      </c>
      <c r="E43" s="40"/>
    </row>
    <row r="44" spans="2:5" x14ac:dyDescent="0.35">
      <c r="B44" s="66">
        <v>29</v>
      </c>
      <c r="C44" s="46" t="s">
        <v>60</v>
      </c>
      <c r="D44" s="51">
        <v>4153004.0943096508</v>
      </c>
      <c r="E44" s="45"/>
    </row>
    <row r="45" spans="2:5" x14ac:dyDescent="0.35">
      <c r="B45" s="181" t="s">
        <v>61</v>
      </c>
      <c r="C45" s="181"/>
      <c r="D45" s="181"/>
      <c r="E45" s="181"/>
    </row>
    <row r="46" spans="2:5" x14ac:dyDescent="0.35">
      <c r="B46" s="54">
        <v>30</v>
      </c>
      <c r="C46" s="32" t="s">
        <v>17</v>
      </c>
      <c r="D46" s="33">
        <v>0</v>
      </c>
      <c r="E46" s="31"/>
    </row>
    <row r="47" spans="2:5" x14ac:dyDescent="0.35">
      <c r="B47" s="54">
        <v>31</v>
      </c>
      <c r="C47" s="13" t="s">
        <v>62</v>
      </c>
      <c r="D47" s="33">
        <v>0</v>
      </c>
      <c r="E47" s="31"/>
    </row>
    <row r="48" spans="2:5" x14ac:dyDescent="0.35">
      <c r="B48" s="54">
        <v>32</v>
      </c>
      <c r="C48" s="13" t="s">
        <v>63</v>
      </c>
      <c r="D48" s="33">
        <v>0</v>
      </c>
      <c r="E48" s="31"/>
    </row>
    <row r="49" spans="2:5" ht="25.5" customHeight="1" x14ac:dyDescent="0.35">
      <c r="B49" s="54">
        <v>33</v>
      </c>
      <c r="C49" s="32" t="s">
        <v>64</v>
      </c>
      <c r="D49" s="33">
        <v>0</v>
      </c>
      <c r="E49" s="31"/>
    </row>
    <row r="50" spans="2:5" ht="22.5" customHeight="1" x14ac:dyDescent="0.35">
      <c r="B50" s="54" t="s">
        <v>189</v>
      </c>
      <c r="C50" s="32" t="s">
        <v>65</v>
      </c>
      <c r="D50" s="33">
        <v>0</v>
      </c>
      <c r="E50" s="31"/>
    </row>
    <row r="51" spans="2:5" ht="24" customHeight="1" x14ac:dyDescent="0.35">
      <c r="B51" s="54" t="s">
        <v>190</v>
      </c>
      <c r="C51" s="32" t="s">
        <v>66</v>
      </c>
      <c r="D51" s="33">
        <v>0</v>
      </c>
      <c r="E51" s="31"/>
    </row>
    <row r="52" spans="2:5" ht="36.75" customHeight="1" x14ac:dyDescent="0.35">
      <c r="B52" s="54">
        <v>34</v>
      </c>
      <c r="C52" s="32" t="s">
        <v>67</v>
      </c>
      <c r="D52" s="33">
        <v>0</v>
      </c>
      <c r="E52" s="31"/>
    </row>
    <row r="53" spans="2:5" x14ac:dyDescent="0.35">
      <c r="B53" s="54">
        <v>35</v>
      </c>
      <c r="C53" s="13" t="s">
        <v>33</v>
      </c>
      <c r="D53" s="33">
        <v>0</v>
      </c>
      <c r="E53" s="31"/>
    </row>
    <row r="54" spans="2:5" x14ac:dyDescent="0.35">
      <c r="B54" s="66">
        <v>36</v>
      </c>
      <c r="C54" s="46" t="s">
        <v>68</v>
      </c>
      <c r="D54" s="51">
        <v>0</v>
      </c>
      <c r="E54" s="45"/>
    </row>
    <row r="55" spans="2:5" x14ac:dyDescent="0.35">
      <c r="B55" s="181" t="s">
        <v>69</v>
      </c>
      <c r="C55" s="181"/>
      <c r="D55" s="181"/>
      <c r="E55" s="181"/>
    </row>
    <row r="56" spans="2:5" ht="21.75" customHeight="1" x14ac:dyDescent="0.35">
      <c r="B56" s="54">
        <v>37</v>
      </c>
      <c r="C56" s="32" t="s">
        <v>70</v>
      </c>
      <c r="D56" s="33">
        <v>0</v>
      </c>
      <c r="E56" s="31"/>
    </row>
    <row r="57" spans="2:5" ht="50.25" customHeight="1" x14ac:dyDescent="0.35">
      <c r="B57" s="54">
        <v>38</v>
      </c>
      <c r="C57" s="32" t="s">
        <v>71</v>
      </c>
      <c r="D57" s="33">
        <v>0</v>
      </c>
      <c r="E57" s="31"/>
    </row>
    <row r="58" spans="2:5" ht="58.5" customHeight="1" x14ac:dyDescent="0.35">
      <c r="B58" s="54">
        <v>39</v>
      </c>
      <c r="C58" s="32" t="s">
        <v>72</v>
      </c>
      <c r="D58" s="33">
        <v>0</v>
      </c>
      <c r="E58" s="31"/>
    </row>
    <row r="59" spans="2:5" ht="50.25" customHeight="1" x14ac:dyDescent="0.35">
      <c r="B59" s="54">
        <v>40</v>
      </c>
      <c r="C59" s="32" t="s">
        <v>73</v>
      </c>
      <c r="D59" s="33">
        <v>0</v>
      </c>
      <c r="E59" s="31"/>
    </row>
    <row r="60" spans="2:5" ht="26.25" customHeight="1" x14ac:dyDescent="0.35">
      <c r="B60" s="54">
        <v>42</v>
      </c>
      <c r="C60" s="28" t="s">
        <v>74</v>
      </c>
      <c r="D60" s="33">
        <v>0</v>
      </c>
      <c r="E60" s="31"/>
    </row>
    <row r="61" spans="2:5" x14ac:dyDescent="0.35">
      <c r="B61" s="54" t="s">
        <v>191</v>
      </c>
      <c r="C61" s="28" t="s">
        <v>75</v>
      </c>
      <c r="D61" s="33">
        <v>0</v>
      </c>
      <c r="E61" s="31"/>
    </row>
    <row r="62" spans="2:5" x14ac:dyDescent="0.35">
      <c r="B62" s="54">
        <v>43</v>
      </c>
      <c r="C62" s="38" t="s">
        <v>76</v>
      </c>
      <c r="D62" s="39">
        <v>0</v>
      </c>
      <c r="E62" s="40"/>
    </row>
    <row r="63" spans="2:5" x14ac:dyDescent="0.35">
      <c r="B63" s="54">
        <v>44</v>
      </c>
      <c r="C63" s="38" t="s">
        <v>77</v>
      </c>
      <c r="D63" s="39">
        <v>0</v>
      </c>
      <c r="E63" s="40"/>
    </row>
    <row r="64" spans="2:5" x14ac:dyDescent="0.35">
      <c r="B64" s="66">
        <v>45</v>
      </c>
      <c r="C64" s="47" t="s">
        <v>78</v>
      </c>
      <c r="D64" s="100">
        <v>4153004.0943096508</v>
      </c>
      <c r="E64" s="48"/>
    </row>
    <row r="65" spans="2:10" x14ac:dyDescent="0.35">
      <c r="B65" s="182" t="s">
        <v>79</v>
      </c>
      <c r="C65" s="182"/>
      <c r="D65" s="182"/>
      <c r="E65" s="182"/>
    </row>
    <row r="66" spans="2:10" x14ac:dyDescent="0.35">
      <c r="B66" s="54">
        <v>46</v>
      </c>
      <c r="C66" s="32" t="s">
        <v>17</v>
      </c>
      <c r="D66" s="33">
        <v>443573.31129776879</v>
      </c>
      <c r="E66" s="31">
        <v>40</v>
      </c>
    </row>
    <row r="67" spans="2:10" ht="38.25" customHeight="1" x14ac:dyDescent="0.35">
      <c r="B67" s="54">
        <v>47</v>
      </c>
      <c r="C67" s="32" t="s">
        <v>80</v>
      </c>
      <c r="D67" s="33"/>
      <c r="E67" s="31"/>
    </row>
    <row r="68" spans="2:10" ht="25.5" customHeight="1" x14ac:dyDescent="0.35">
      <c r="B68" s="54" t="s">
        <v>192</v>
      </c>
      <c r="C68" s="32" t="s">
        <v>81</v>
      </c>
      <c r="D68" s="33"/>
      <c r="E68" s="31"/>
    </row>
    <row r="69" spans="2:10" ht="24" customHeight="1" x14ac:dyDescent="0.35">
      <c r="B69" s="54" t="s">
        <v>193</v>
      </c>
      <c r="C69" s="32" t="s">
        <v>82</v>
      </c>
      <c r="D69" s="33">
        <v>183904.0452622312</v>
      </c>
      <c r="E69" s="31">
        <v>40</v>
      </c>
    </row>
    <row r="70" spans="2:10" ht="44.25" customHeight="1" x14ac:dyDescent="0.35">
      <c r="B70" s="54">
        <v>48</v>
      </c>
      <c r="C70" s="32" t="s">
        <v>83</v>
      </c>
      <c r="D70" s="33">
        <v>29515.585924771356</v>
      </c>
      <c r="E70" s="31">
        <v>41</v>
      </c>
      <c r="F70" s="105"/>
    </row>
    <row r="71" spans="2:10" x14ac:dyDescent="0.35">
      <c r="B71" s="54">
        <v>49</v>
      </c>
      <c r="C71" s="13" t="s">
        <v>33</v>
      </c>
      <c r="D71" s="33"/>
      <c r="E71" s="31"/>
    </row>
    <row r="72" spans="2:10" x14ac:dyDescent="0.35">
      <c r="B72" s="54">
        <v>50</v>
      </c>
      <c r="C72" s="32" t="s">
        <v>34</v>
      </c>
      <c r="D72" s="33"/>
      <c r="E72" s="31"/>
    </row>
    <row r="73" spans="2:10" x14ac:dyDescent="0.35">
      <c r="B73" s="66">
        <v>51</v>
      </c>
      <c r="C73" s="46" t="s">
        <v>84</v>
      </c>
      <c r="D73" s="51">
        <v>656992.94248477137</v>
      </c>
      <c r="E73" s="49"/>
    </row>
    <row r="74" spans="2:10" x14ac:dyDescent="0.35">
      <c r="B74" s="181" t="s">
        <v>85</v>
      </c>
      <c r="C74" s="181"/>
      <c r="D74" s="181"/>
      <c r="E74" s="181"/>
    </row>
    <row r="75" spans="2:10" ht="22.5" customHeight="1" x14ac:dyDescent="0.35">
      <c r="B75" s="63">
        <v>52</v>
      </c>
      <c r="C75" s="32" t="s">
        <v>86</v>
      </c>
      <c r="D75" s="33">
        <v>-97031.345567134777</v>
      </c>
      <c r="E75" s="31">
        <v>40</v>
      </c>
    </row>
    <row r="76" spans="2:10" ht="59.25" customHeight="1" x14ac:dyDescent="0.35">
      <c r="B76" s="63">
        <v>53</v>
      </c>
      <c r="C76" s="32" t="s">
        <v>87</v>
      </c>
      <c r="D76" s="33"/>
      <c r="E76" s="31"/>
    </row>
    <row r="77" spans="2:10" ht="55.5" customHeight="1" x14ac:dyDescent="0.35">
      <c r="B77" s="63">
        <v>54</v>
      </c>
      <c r="C77" s="32" t="s">
        <v>88</v>
      </c>
      <c r="D77" s="33"/>
      <c r="E77" s="31"/>
    </row>
    <row r="78" spans="2:10" ht="51.75" customHeight="1" x14ac:dyDescent="0.35">
      <c r="B78" s="63">
        <v>55</v>
      </c>
      <c r="C78" s="32" t="s">
        <v>89</v>
      </c>
      <c r="D78" s="33"/>
      <c r="E78" s="31"/>
    </row>
    <row r="79" spans="2:10" ht="30" x14ac:dyDescent="0.35">
      <c r="B79" s="63" t="s">
        <v>194</v>
      </c>
      <c r="C79" s="28" t="s">
        <v>90</v>
      </c>
      <c r="D79" s="30"/>
      <c r="E79" s="31"/>
    </row>
    <row r="80" spans="2:10" x14ac:dyDescent="0.35">
      <c r="B80" s="63" t="s">
        <v>195</v>
      </c>
      <c r="C80" s="28" t="s">
        <v>91</v>
      </c>
      <c r="D80" s="30"/>
      <c r="E80" s="31"/>
      <c r="J80" s="118"/>
    </row>
    <row r="81" spans="2:11" x14ac:dyDescent="0.35">
      <c r="B81" s="63">
        <v>57</v>
      </c>
      <c r="C81" s="38" t="s">
        <v>92</v>
      </c>
      <c r="D81" s="39">
        <v>-97031.345567134777</v>
      </c>
      <c r="E81" s="162"/>
      <c r="J81" s="118"/>
    </row>
    <row r="82" spans="2:11" x14ac:dyDescent="0.35">
      <c r="B82" s="63">
        <v>58</v>
      </c>
      <c r="C82" s="38" t="s">
        <v>93</v>
      </c>
      <c r="D82" s="39">
        <v>559961.59691763658</v>
      </c>
      <c r="E82" s="31"/>
      <c r="J82" s="118"/>
    </row>
    <row r="83" spans="2:11" x14ac:dyDescent="0.35">
      <c r="B83" s="63">
        <v>59</v>
      </c>
      <c r="C83" s="38" t="s">
        <v>94</v>
      </c>
      <c r="D83" s="39">
        <v>4712965.6912272871</v>
      </c>
      <c r="E83" s="31"/>
      <c r="J83" s="118"/>
    </row>
    <row r="84" spans="2:11" x14ac:dyDescent="0.35">
      <c r="B84" s="63">
        <v>60</v>
      </c>
      <c r="C84" s="46" t="s">
        <v>95</v>
      </c>
      <c r="D84" s="51">
        <v>24827852.427909322</v>
      </c>
      <c r="E84" s="49"/>
      <c r="J84" s="118"/>
    </row>
    <row r="85" spans="2:11" x14ac:dyDescent="0.35">
      <c r="B85" s="181" t="s">
        <v>96</v>
      </c>
      <c r="C85" s="181"/>
      <c r="D85" s="181"/>
      <c r="E85" s="181"/>
      <c r="J85" s="118"/>
    </row>
    <row r="86" spans="2:11" x14ac:dyDescent="0.35">
      <c r="B86" s="54">
        <v>61</v>
      </c>
      <c r="C86" s="32" t="s">
        <v>32</v>
      </c>
      <c r="D86" s="106">
        <v>0.16727198239833274</v>
      </c>
      <c r="E86" s="81"/>
      <c r="J86" s="118"/>
    </row>
    <row r="87" spans="2:11" x14ac:dyDescent="0.35">
      <c r="B87" s="54">
        <v>62</v>
      </c>
      <c r="C87" s="32" t="s">
        <v>97</v>
      </c>
      <c r="D87" s="106">
        <v>0.16727198239833274</v>
      </c>
      <c r="E87" s="81"/>
      <c r="J87" s="118"/>
      <c r="K87" s="119"/>
    </row>
    <row r="88" spans="2:11" x14ac:dyDescent="0.35">
      <c r="B88" s="54">
        <v>63</v>
      </c>
      <c r="C88" s="32" t="s">
        <v>98</v>
      </c>
      <c r="D88" s="106">
        <v>0.18982574932374655</v>
      </c>
      <c r="E88" s="81"/>
    </row>
    <row r="89" spans="2:11" x14ac:dyDescent="0.35">
      <c r="B89" s="54">
        <v>64</v>
      </c>
      <c r="C89" s="32" t="s">
        <v>99</v>
      </c>
      <c r="D89" s="81">
        <v>9.5200000000000007E-2</v>
      </c>
      <c r="E89" s="81"/>
      <c r="F89" s="104"/>
    </row>
    <row r="90" spans="2:11" x14ac:dyDescent="0.35">
      <c r="B90" s="54">
        <v>65</v>
      </c>
      <c r="C90" s="13" t="s">
        <v>35</v>
      </c>
      <c r="D90" s="41">
        <v>2.5000000000000001E-2</v>
      </c>
      <c r="E90" s="81"/>
    </row>
    <row r="91" spans="2:11" x14ac:dyDescent="0.35">
      <c r="B91" s="54">
        <v>66</v>
      </c>
      <c r="C91" s="13" t="s">
        <v>276</v>
      </c>
      <c r="D91" s="41">
        <v>5.1999999999999998E-3</v>
      </c>
      <c r="E91" s="81"/>
      <c r="F91" s="120"/>
    </row>
    <row r="92" spans="2:11" x14ac:dyDescent="0.35">
      <c r="B92" s="54">
        <v>67</v>
      </c>
      <c r="C92" s="13" t="s">
        <v>100</v>
      </c>
      <c r="D92" s="41">
        <v>0</v>
      </c>
      <c r="E92" s="81"/>
    </row>
    <row r="93" spans="2:11" ht="20" x14ac:dyDescent="0.35">
      <c r="B93" s="54" t="s">
        <v>196</v>
      </c>
      <c r="C93" s="13" t="s">
        <v>283</v>
      </c>
      <c r="D93" s="41">
        <v>0.02</v>
      </c>
      <c r="E93" s="81"/>
    </row>
    <row r="94" spans="2:11" ht="22.5" customHeight="1" x14ac:dyDescent="0.35">
      <c r="B94" s="54" t="s">
        <v>197</v>
      </c>
      <c r="C94" s="13" t="s">
        <v>265</v>
      </c>
      <c r="D94" s="41">
        <v>0</v>
      </c>
      <c r="E94" s="81"/>
    </row>
    <row r="95" spans="2:11" ht="36" customHeight="1" x14ac:dyDescent="0.35">
      <c r="B95" s="66">
        <v>68</v>
      </c>
      <c r="C95" s="46" t="s">
        <v>101</v>
      </c>
      <c r="D95" s="165">
        <v>7.2071982398332735E-2</v>
      </c>
      <c r="E95" s="165"/>
      <c r="F95" s="81"/>
    </row>
    <row r="96" spans="2:11" ht="15" customHeight="1" x14ac:dyDescent="0.35">
      <c r="B96" s="181" t="s">
        <v>102</v>
      </c>
      <c r="C96" s="181"/>
      <c r="D96" s="181"/>
      <c r="E96" s="181"/>
    </row>
    <row r="97" spans="2:5" ht="49.5" customHeight="1" x14ac:dyDescent="0.35">
      <c r="B97" s="54">
        <v>72</v>
      </c>
      <c r="C97" s="32" t="s">
        <v>103</v>
      </c>
      <c r="D97" s="163">
        <v>29950.644425461902</v>
      </c>
      <c r="E97" s="31" t="s">
        <v>279</v>
      </c>
    </row>
    <row r="98" spans="2:5" ht="48" customHeight="1" x14ac:dyDescent="0.35">
      <c r="B98" s="54">
        <v>73</v>
      </c>
      <c r="C98" s="32" t="s">
        <v>104</v>
      </c>
      <c r="D98" s="163">
        <v>128227.04134612183</v>
      </c>
      <c r="E98" s="31" t="s">
        <v>280</v>
      </c>
    </row>
    <row r="99" spans="2:5" ht="34.5" customHeight="1" x14ac:dyDescent="0.35">
      <c r="B99" s="66">
        <v>75</v>
      </c>
      <c r="C99" s="50" t="s">
        <v>105</v>
      </c>
      <c r="D99" s="164">
        <v>0</v>
      </c>
      <c r="E99" s="49">
        <v>23</v>
      </c>
    </row>
    <row r="100" spans="2:5" ht="15" customHeight="1" x14ac:dyDescent="0.35">
      <c r="B100" s="181" t="s">
        <v>106</v>
      </c>
      <c r="C100" s="181"/>
      <c r="D100" s="181"/>
      <c r="E100" s="181"/>
    </row>
    <row r="101" spans="2:5" ht="24" customHeight="1" x14ac:dyDescent="0.35">
      <c r="B101" s="54">
        <v>76</v>
      </c>
      <c r="C101" s="32" t="s">
        <v>108</v>
      </c>
      <c r="D101" s="30"/>
      <c r="E101" s="31"/>
    </row>
    <row r="102" spans="2:5" ht="22.5" customHeight="1" x14ac:dyDescent="0.35">
      <c r="B102" s="54">
        <v>77</v>
      </c>
      <c r="C102" s="32" t="s">
        <v>107</v>
      </c>
      <c r="D102" s="30"/>
      <c r="E102" s="31"/>
    </row>
    <row r="103" spans="2:5" ht="21" customHeight="1" x14ac:dyDescent="0.35">
      <c r="B103" s="54">
        <v>78</v>
      </c>
      <c r="C103" s="32" t="s">
        <v>109</v>
      </c>
      <c r="D103" s="30"/>
      <c r="E103" s="31"/>
    </row>
    <row r="104" spans="2:5" ht="24" customHeight="1" x14ac:dyDescent="0.35">
      <c r="B104" s="66">
        <v>79</v>
      </c>
      <c r="C104" s="50" t="s">
        <v>36</v>
      </c>
      <c r="D104" s="101"/>
      <c r="E104" s="49"/>
    </row>
    <row r="105" spans="2:5" ht="15" customHeight="1" x14ac:dyDescent="0.35">
      <c r="B105" s="181" t="s">
        <v>110</v>
      </c>
      <c r="C105" s="181"/>
      <c r="D105" s="181"/>
      <c r="E105" s="181"/>
    </row>
    <row r="106" spans="2:5" x14ac:dyDescent="0.35">
      <c r="B106" s="54">
        <v>80</v>
      </c>
      <c r="C106" s="32" t="s">
        <v>111</v>
      </c>
      <c r="D106" s="30"/>
      <c r="E106" s="31"/>
    </row>
    <row r="107" spans="2:5" ht="22.5" customHeight="1" x14ac:dyDescent="0.35">
      <c r="B107" s="54">
        <v>81</v>
      </c>
      <c r="C107" s="32" t="s">
        <v>112</v>
      </c>
      <c r="D107" s="30"/>
      <c r="E107" s="31"/>
    </row>
    <row r="108" spans="2:5" x14ac:dyDescent="0.35">
      <c r="B108" s="54">
        <v>82</v>
      </c>
      <c r="C108" s="32" t="s">
        <v>113</v>
      </c>
      <c r="D108" s="30"/>
      <c r="E108" s="31"/>
    </row>
    <row r="109" spans="2:5" ht="21.75" customHeight="1" x14ac:dyDescent="0.35">
      <c r="B109" s="54">
        <v>83</v>
      </c>
      <c r="C109" s="32" t="s">
        <v>114</v>
      </c>
      <c r="D109" s="30"/>
      <c r="E109" s="31"/>
    </row>
    <row r="110" spans="2:5" x14ac:dyDescent="0.35">
      <c r="B110" s="54">
        <v>84</v>
      </c>
      <c r="C110" s="32" t="s">
        <v>37</v>
      </c>
      <c r="D110" s="30"/>
      <c r="E110" s="31"/>
    </row>
    <row r="111" spans="2:5" ht="23.25" customHeight="1" thickBot="1" x14ac:dyDescent="0.4">
      <c r="B111" s="64">
        <v>85</v>
      </c>
      <c r="C111" s="36" t="s">
        <v>115</v>
      </c>
      <c r="D111" s="34"/>
      <c r="E111" s="35"/>
    </row>
    <row r="112" spans="2:5" x14ac:dyDescent="0.35">
      <c r="B112" s="178" t="s">
        <v>287</v>
      </c>
      <c r="C112" s="178"/>
      <c r="D112" s="178"/>
      <c r="E112" s="178"/>
    </row>
    <row r="113" spans="2:5" ht="42" customHeight="1" x14ac:dyDescent="0.35">
      <c r="B113" s="179" t="s">
        <v>284</v>
      </c>
      <c r="C113" s="179"/>
      <c r="D113" s="179"/>
      <c r="E113" s="179"/>
    </row>
    <row r="114" spans="2:5" x14ac:dyDescent="0.35">
      <c r="B114" s="166" t="s">
        <v>285</v>
      </c>
      <c r="C114" s="166"/>
      <c r="D114" s="117"/>
      <c r="E114" s="26"/>
    </row>
    <row r="115" spans="2:5" x14ac:dyDescent="0.35">
      <c r="B115" s="159"/>
      <c r="C115" s="159"/>
      <c r="D115" s="160"/>
      <c r="E115" s="161"/>
    </row>
  </sheetData>
  <sheetProtection algorithmName="SHA-512" hashValue="C3qGCY8DLTuH4qeM1tTBaFRQOEr/1peKhAgY8B/qqoqdXSmD4cIVoxe2KboPjt+vQrU2C/1rm72XE1Xpe+9YqA==" saltValue="Tt6xNBkheExdgQq0RcHifg==" spinCount="100000" sheet="1" objects="1" scenarios="1"/>
  <mergeCells count="14">
    <mergeCell ref="C6:E6"/>
    <mergeCell ref="B112:E112"/>
    <mergeCell ref="B113:E113"/>
    <mergeCell ref="B7:D7"/>
    <mergeCell ref="B8:E8"/>
    <mergeCell ref="B18:E18"/>
    <mergeCell ref="B45:E45"/>
    <mergeCell ref="B55:E55"/>
    <mergeCell ref="B65:E65"/>
    <mergeCell ref="B74:E74"/>
    <mergeCell ref="B85:E85"/>
    <mergeCell ref="B96:E96"/>
    <mergeCell ref="B100:E100"/>
    <mergeCell ref="B105:E105"/>
  </mergeCells>
  <hyperlinks>
    <hyperlink ref="B2" location="Tartalom!A1" display="Back to contents page" xr:uid="{76260222-AAB7-454F-B619-515D238FD1D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4BA9-060F-4588-95D1-FB59F1F3F7AF}">
  <dimension ref="B1:AG47"/>
  <sheetViews>
    <sheetView showGridLines="0" workbookViewId="0"/>
  </sheetViews>
  <sheetFormatPr defaultRowHeight="14.5" x14ac:dyDescent="0.35"/>
  <cols>
    <col min="1" max="1" width="4.453125" customWidth="1"/>
    <col min="2" max="2" width="7" customWidth="1"/>
    <col min="3" max="3" width="58.453125" customWidth="1"/>
    <col min="4" max="4" width="8.6328125" bestFit="1" customWidth="1"/>
    <col min="15" max="15" width="9.54296875" bestFit="1" customWidth="1"/>
  </cols>
  <sheetData>
    <row r="1" spans="2:33" ht="12.75" customHeight="1" x14ac:dyDescent="0.35"/>
    <row r="2" spans="2:33" x14ac:dyDescent="0.35">
      <c r="B2" s="71" t="s">
        <v>0</v>
      </c>
      <c r="C2" s="123"/>
      <c r="D2" s="123"/>
    </row>
    <row r="3" spans="2:33" x14ac:dyDescent="0.35">
      <c r="B3" s="1"/>
      <c r="C3" s="1"/>
      <c r="D3" s="1"/>
    </row>
    <row r="4" spans="2:33" ht="15.5" x14ac:dyDescent="0.35">
      <c r="B4" s="124" t="s">
        <v>123</v>
      </c>
      <c r="C4" s="2"/>
      <c r="D4" s="2"/>
    </row>
    <row r="5" spans="2:33" x14ac:dyDescent="0.35">
      <c r="B5" s="1"/>
      <c r="C5" s="1"/>
      <c r="D5" s="1"/>
    </row>
    <row r="6" spans="2:33" ht="89.5" customHeight="1" x14ac:dyDescent="0.35">
      <c r="B6" s="184" t="s">
        <v>288</v>
      </c>
      <c r="C6" s="184"/>
      <c r="D6" s="184"/>
      <c r="E6" s="184"/>
      <c r="F6" s="184"/>
      <c r="G6" s="184"/>
      <c r="H6" s="184"/>
      <c r="I6" s="184"/>
      <c r="J6" s="184"/>
      <c r="K6" s="184"/>
      <c r="M6" s="179"/>
      <c r="N6" s="184"/>
      <c r="O6" s="184"/>
      <c r="P6" s="184"/>
      <c r="Q6" s="184"/>
      <c r="R6" s="184"/>
      <c r="S6" s="184"/>
      <c r="T6" s="184"/>
      <c r="U6" s="184"/>
      <c r="V6" s="184"/>
      <c r="X6" s="185"/>
      <c r="Y6" s="184"/>
      <c r="Z6" s="184"/>
      <c r="AA6" s="184"/>
      <c r="AB6" s="184"/>
      <c r="AC6" s="184"/>
      <c r="AD6" s="184"/>
      <c r="AE6" s="184"/>
      <c r="AF6" s="184"/>
      <c r="AG6" s="184"/>
    </row>
    <row r="7" spans="2:33" x14ac:dyDescent="0.35">
      <c r="B7" s="125"/>
      <c r="C7" s="126"/>
      <c r="D7" s="126"/>
    </row>
    <row r="8" spans="2:33" ht="15" thickBot="1" x14ac:dyDescent="0.4">
      <c r="B8" s="27"/>
    </row>
    <row r="9" spans="2:33" ht="32.25" customHeight="1" thickBot="1" x14ac:dyDescent="0.4">
      <c r="B9" s="53"/>
      <c r="C9" s="156" t="s">
        <v>2</v>
      </c>
      <c r="D9" s="186" t="s">
        <v>124</v>
      </c>
      <c r="E9" s="186"/>
      <c r="F9" s="186"/>
      <c r="G9" s="186"/>
      <c r="H9" s="187" t="s">
        <v>125</v>
      </c>
      <c r="I9" s="187"/>
      <c r="J9" s="187"/>
      <c r="K9" s="187"/>
    </row>
    <row r="10" spans="2:33" ht="24" customHeight="1" x14ac:dyDescent="0.35">
      <c r="B10" s="127" t="s">
        <v>126</v>
      </c>
      <c r="C10" s="128" t="s">
        <v>127</v>
      </c>
      <c r="D10" s="129">
        <f>Tartalom!B3</f>
        <v>45382</v>
      </c>
      <c r="E10" s="129">
        <f>EOMONTH(D10,-3)</f>
        <v>45291</v>
      </c>
      <c r="F10" s="129">
        <f>EOMONTH(E10,-3)</f>
        <v>45199</v>
      </c>
      <c r="G10" s="129">
        <f>EOMONTH(F10,-3)</f>
        <v>45107</v>
      </c>
      <c r="H10" s="129">
        <f>Tartalom!B3</f>
        <v>45382</v>
      </c>
      <c r="I10" s="129">
        <f>EOMONTH(H10,-3)</f>
        <v>45291</v>
      </c>
      <c r="J10" s="129">
        <f>EOMONTH(I10,-3)</f>
        <v>45199</v>
      </c>
      <c r="K10" s="129">
        <f>EOMONTH(J10,-3)</f>
        <v>45107</v>
      </c>
    </row>
    <row r="11" spans="2:33" x14ac:dyDescent="0.35">
      <c r="B11" s="130" t="s">
        <v>128</v>
      </c>
      <c r="C11" s="131" t="s">
        <v>129</v>
      </c>
      <c r="D11" s="66">
        <v>12</v>
      </c>
      <c r="E11" s="66">
        <v>12</v>
      </c>
      <c r="F11" s="66">
        <v>12</v>
      </c>
      <c r="G11" s="66">
        <v>12</v>
      </c>
      <c r="H11" s="66">
        <v>12</v>
      </c>
      <c r="I11" s="66">
        <v>12</v>
      </c>
      <c r="J11" s="66">
        <v>12</v>
      </c>
      <c r="K11" s="66">
        <v>12</v>
      </c>
      <c r="N11" s="105"/>
      <c r="O11" s="105"/>
    </row>
    <row r="12" spans="2:33" ht="15" customHeight="1" x14ac:dyDescent="0.35">
      <c r="B12" s="183" t="s">
        <v>130</v>
      </c>
      <c r="C12" s="183"/>
      <c r="D12" s="183"/>
      <c r="E12" s="183"/>
      <c r="F12" s="183"/>
      <c r="G12" s="183"/>
      <c r="H12" s="183"/>
      <c r="I12" s="183"/>
      <c r="J12" s="183"/>
      <c r="K12" s="183"/>
      <c r="L12" s="132"/>
      <c r="N12" s="105"/>
      <c r="O12" s="105"/>
    </row>
    <row r="13" spans="2:33" ht="27.75" customHeight="1" x14ac:dyDescent="0.35">
      <c r="B13" s="130">
        <v>1</v>
      </c>
      <c r="C13" s="133" t="s">
        <v>131</v>
      </c>
      <c r="D13" s="68"/>
      <c r="E13" s="68"/>
      <c r="F13" s="68"/>
      <c r="G13" s="68"/>
      <c r="H13" s="134">
        <v>10388811.18679589</v>
      </c>
      <c r="I13" s="134">
        <v>9666195.3534985352</v>
      </c>
      <c r="J13" s="134">
        <v>8855477.8372028265</v>
      </c>
      <c r="K13" s="134">
        <v>7908169.7684606388</v>
      </c>
      <c r="N13" s="105"/>
      <c r="O13" s="105"/>
    </row>
    <row r="14" spans="2:33" ht="25.5" customHeight="1" x14ac:dyDescent="0.35">
      <c r="B14" s="183" t="s">
        <v>132</v>
      </c>
      <c r="C14" s="183"/>
      <c r="D14" s="183"/>
      <c r="E14" s="183"/>
      <c r="F14" s="183"/>
      <c r="G14" s="183"/>
      <c r="H14" s="183"/>
      <c r="I14" s="183"/>
      <c r="J14" s="183"/>
      <c r="K14" s="183"/>
      <c r="L14" s="132"/>
    </row>
    <row r="15" spans="2:33" x14ac:dyDescent="0.35">
      <c r="B15" s="135">
        <v>2</v>
      </c>
      <c r="C15" s="155" t="s">
        <v>133</v>
      </c>
      <c r="D15" s="136">
        <v>18987196.430605646</v>
      </c>
      <c r="E15" s="136">
        <v>18430156.457886953</v>
      </c>
      <c r="F15" s="136">
        <v>17807960.662672747</v>
      </c>
      <c r="G15" s="136">
        <v>17240721.429198168</v>
      </c>
      <c r="H15" s="136">
        <v>1210495.2732568199</v>
      </c>
      <c r="I15" s="136">
        <v>1180885.514616613</v>
      </c>
      <c r="J15" s="136">
        <v>1145679.1160446773</v>
      </c>
      <c r="K15" s="136">
        <v>1116103.0432138105</v>
      </c>
    </row>
    <row r="16" spans="2:33" x14ac:dyDescent="0.35">
      <c r="B16" s="137">
        <v>3</v>
      </c>
      <c r="C16" s="138" t="s">
        <v>134</v>
      </c>
      <c r="D16" s="139">
        <v>12896832.340176625</v>
      </c>
      <c r="E16" s="139">
        <v>12547832.814658731</v>
      </c>
      <c r="F16" s="139">
        <v>12071722.598105706</v>
      </c>
      <c r="G16" s="139">
        <v>11575553.729802392</v>
      </c>
      <c r="H16" s="139">
        <v>644841.61700883124</v>
      </c>
      <c r="I16" s="139">
        <v>627391.64073293656</v>
      </c>
      <c r="J16" s="139">
        <v>603586.12990528531</v>
      </c>
      <c r="K16" s="139">
        <v>578777.68649011955</v>
      </c>
    </row>
    <row r="17" spans="2:11" x14ac:dyDescent="0.35">
      <c r="B17" s="135">
        <v>4</v>
      </c>
      <c r="C17" s="140" t="s">
        <v>135</v>
      </c>
      <c r="D17" s="136">
        <v>4405158.5576814683</v>
      </c>
      <c r="E17" s="136">
        <v>4290418.4010744924</v>
      </c>
      <c r="F17" s="136">
        <v>4165559.2020944729</v>
      </c>
      <c r="G17" s="136">
        <v>4107149.428941634</v>
      </c>
      <c r="H17" s="136">
        <v>547844.27331680316</v>
      </c>
      <c r="I17" s="136">
        <v>536422.23004796403</v>
      </c>
      <c r="J17" s="136">
        <v>524397.98049645836</v>
      </c>
      <c r="K17" s="136">
        <v>518351.42412211979</v>
      </c>
    </row>
    <row r="18" spans="2:11" x14ac:dyDescent="0.35">
      <c r="B18" s="135">
        <v>5</v>
      </c>
      <c r="C18" s="155" t="s">
        <v>136</v>
      </c>
      <c r="D18" s="136">
        <v>9469863.4534959551</v>
      </c>
      <c r="E18" s="136">
        <v>9266871.0613010786</v>
      </c>
      <c r="F18" s="136">
        <v>9081188.9988220874</v>
      </c>
      <c r="G18" s="136">
        <v>8821883.3009242173</v>
      </c>
      <c r="H18" s="136">
        <v>4538262.397907245</v>
      </c>
      <c r="I18" s="136">
        <v>4580829.29324851</v>
      </c>
      <c r="J18" s="136">
        <v>4582965.8894414222</v>
      </c>
      <c r="K18" s="136">
        <v>4442562.4141900465</v>
      </c>
    </row>
    <row r="19" spans="2:11" x14ac:dyDescent="0.35">
      <c r="B19" s="135">
        <v>6</v>
      </c>
      <c r="C19" s="141" t="s">
        <v>137</v>
      </c>
      <c r="D19" s="136">
        <v>408902.48662489955</v>
      </c>
      <c r="E19" s="136">
        <v>339007.27171778947</v>
      </c>
      <c r="F19" s="136">
        <v>304867.34211362206</v>
      </c>
      <c r="G19" s="136">
        <v>286908.45271975495</v>
      </c>
      <c r="H19" s="136">
        <v>100811.36855076467</v>
      </c>
      <c r="I19" s="136">
        <v>83546.416990980055</v>
      </c>
      <c r="J19" s="136">
        <v>75095.659858553379</v>
      </c>
      <c r="K19" s="136">
        <v>70698.518507988294</v>
      </c>
    </row>
    <row r="20" spans="2:11" x14ac:dyDescent="0.35">
      <c r="B20" s="135">
        <v>7</v>
      </c>
      <c r="C20" s="140" t="s">
        <v>138</v>
      </c>
      <c r="D20" s="136">
        <v>9041879.378639346</v>
      </c>
      <c r="E20" s="136">
        <v>8908008.0080502648</v>
      </c>
      <c r="F20" s="136">
        <v>8771016.2361781001</v>
      </c>
      <c r="G20" s="136">
        <v>8531520.2068990376</v>
      </c>
      <c r="H20" s="136">
        <v>4418369.4411247727</v>
      </c>
      <c r="I20" s="136">
        <v>4477427.0947245052</v>
      </c>
      <c r="J20" s="136">
        <v>4502564.8090525018</v>
      </c>
      <c r="K20" s="136">
        <v>4368409.2543766331</v>
      </c>
    </row>
    <row r="21" spans="2:11" x14ac:dyDescent="0.35">
      <c r="B21" s="135">
        <v>8</v>
      </c>
      <c r="C21" s="140" t="s">
        <v>139</v>
      </c>
      <c r="D21" s="136">
        <v>19081.588231708334</v>
      </c>
      <c r="E21" s="136">
        <v>19855.781533024998</v>
      </c>
      <c r="F21" s="136">
        <v>5305.4205303666668</v>
      </c>
      <c r="G21" s="136">
        <v>3454.6413054250002</v>
      </c>
      <c r="H21" s="136">
        <v>19081.588231708334</v>
      </c>
      <c r="I21" s="136">
        <v>19855.781533024998</v>
      </c>
      <c r="J21" s="136">
        <v>5305.4205303666668</v>
      </c>
      <c r="K21" s="136">
        <v>3454.6413054250002</v>
      </c>
    </row>
    <row r="22" spans="2:11" x14ac:dyDescent="0.35">
      <c r="B22" s="135">
        <v>9</v>
      </c>
      <c r="C22" s="140" t="s">
        <v>140</v>
      </c>
      <c r="D22" s="142"/>
      <c r="E22" s="142"/>
      <c r="F22" s="142"/>
      <c r="G22" s="142"/>
      <c r="H22" s="136">
        <v>0</v>
      </c>
      <c r="I22" s="136">
        <v>0</v>
      </c>
      <c r="J22" s="136">
        <v>0</v>
      </c>
      <c r="K22" s="136">
        <v>0</v>
      </c>
    </row>
    <row r="23" spans="2:11" ht="21.75" customHeight="1" x14ac:dyDescent="0.35">
      <c r="B23" s="135">
        <v>10</v>
      </c>
      <c r="C23" s="155" t="s">
        <v>141</v>
      </c>
      <c r="D23" s="136">
        <v>4161523.5241661798</v>
      </c>
      <c r="E23" s="136">
        <v>3987345.1312545203</v>
      </c>
      <c r="F23" s="136">
        <v>3733620.6251651687</v>
      </c>
      <c r="G23" s="136">
        <v>3555496.8938920344</v>
      </c>
      <c r="H23" s="136">
        <v>725281.62932648615</v>
      </c>
      <c r="I23" s="136">
        <v>680145.03251059155</v>
      </c>
      <c r="J23" s="136">
        <v>624747.26065145538</v>
      </c>
      <c r="K23" s="136">
        <v>603607.44861968537</v>
      </c>
    </row>
    <row r="24" spans="2:11" ht="21.5" x14ac:dyDescent="0.35">
      <c r="B24" s="135">
        <v>11</v>
      </c>
      <c r="C24" s="141" t="s">
        <v>142</v>
      </c>
      <c r="D24" s="136">
        <v>181885.20216491228</v>
      </c>
      <c r="E24" s="136">
        <v>167482.80877267665</v>
      </c>
      <c r="F24" s="136">
        <v>149743.4128573772</v>
      </c>
      <c r="G24" s="136">
        <v>152865.42325504075</v>
      </c>
      <c r="H24" s="136">
        <v>181885.20216491228</v>
      </c>
      <c r="I24" s="136">
        <v>167482.80877267665</v>
      </c>
      <c r="J24" s="136">
        <v>149743.4128573772</v>
      </c>
      <c r="K24" s="136">
        <v>152865.42325504075</v>
      </c>
    </row>
    <row r="25" spans="2:11" x14ac:dyDescent="0.35">
      <c r="B25" s="135">
        <v>12</v>
      </c>
      <c r="C25" s="141" t="s">
        <v>143</v>
      </c>
      <c r="D25" s="136">
        <v>0</v>
      </c>
      <c r="E25" s="136">
        <v>0</v>
      </c>
      <c r="F25" s="136">
        <v>0</v>
      </c>
      <c r="G25" s="136">
        <v>0</v>
      </c>
      <c r="H25" s="136">
        <v>0</v>
      </c>
      <c r="I25" s="136">
        <v>0</v>
      </c>
      <c r="J25" s="136">
        <v>0</v>
      </c>
      <c r="K25" s="136">
        <v>0</v>
      </c>
    </row>
    <row r="26" spans="2:11" x14ac:dyDescent="0.35">
      <c r="B26" s="135">
        <v>13</v>
      </c>
      <c r="C26" s="143" t="s">
        <v>144</v>
      </c>
      <c r="D26" s="136">
        <v>3979638.3220012677</v>
      </c>
      <c r="E26" s="136">
        <v>3819862.3224818432</v>
      </c>
      <c r="F26" s="136">
        <v>3583877.2123077922</v>
      </c>
      <c r="G26" s="136">
        <v>3402631.4706369922</v>
      </c>
      <c r="H26" s="136">
        <v>543396.4271615739</v>
      </c>
      <c r="I26" s="136">
        <v>512662.22373791499</v>
      </c>
      <c r="J26" s="136">
        <v>475003.84779407829</v>
      </c>
      <c r="K26" s="136">
        <v>450742.02536464453</v>
      </c>
    </row>
    <row r="27" spans="2:11" x14ac:dyDescent="0.35">
      <c r="B27" s="135">
        <v>14</v>
      </c>
      <c r="C27" s="155" t="s">
        <v>145</v>
      </c>
      <c r="D27" s="136">
        <v>294302.67760991806</v>
      </c>
      <c r="E27" s="136">
        <v>245389.84845369213</v>
      </c>
      <c r="F27" s="136">
        <v>239340.18873958933</v>
      </c>
      <c r="G27" s="136">
        <v>231571.00278276918</v>
      </c>
      <c r="H27" s="136">
        <v>204787.06239260672</v>
      </c>
      <c r="I27" s="136">
        <v>161028.4871353934</v>
      </c>
      <c r="J27" s="136">
        <v>161812.39966226165</v>
      </c>
      <c r="K27" s="136">
        <v>163881.62969913668</v>
      </c>
    </row>
    <row r="28" spans="2:11" x14ac:dyDescent="0.35">
      <c r="B28" s="135">
        <v>15</v>
      </c>
      <c r="C28" s="155" t="s">
        <v>146</v>
      </c>
      <c r="D28" s="136">
        <v>2348993.5548554142</v>
      </c>
      <c r="E28" s="136">
        <v>2664120.4592341869</v>
      </c>
      <c r="F28" s="136">
        <v>2900323.6816391945</v>
      </c>
      <c r="G28" s="136">
        <v>2970201.5618864503</v>
      </c>
      <c r="H28" s="136">
        <v>47541.706918184682</v>
      </c>
      <c r="I28" s="136">
        <v>48176.112846613942</v>
      </c>
      <c r="J28" s="136">
        <v>50248.013053785216</v>
      </c>
      <c r="K28" s="136">
        <v>53928.761143995944</v>
      </c>
    </row>
    <row r="29" spans="2:11" x14ac:dyDescent="0.35">
      <c r="B29" s="130">
        <v>16</v>
      </c>
      <c r="C29" s="144" t="s">
        <v>147</v>
      </c>
      <c r="D29" s="69"/>
      <c r="E29" s="69"/>
      <c r="F29" s="69"/>
      <c r="G29" s="69"/>
      <c r="H29" s="134">
        <v>6726368.0698013455</v>
      </c>
      <c r="I29" s="134">
        <v>6651064.4403577214</v>
      </c>
      <c r="J29" s="134">
        <v>6565452.6788536021</v>
      </c>
      <c r="K29" s="134">
        <v>6380083.296866674</v>
      </c>
    </row>
    <row r="30" spans="2:11" ht="20.25" customHeight="1" x14ac:dyDescent="0.35">
      <c r="B30" s="183" t="s">
        <v>148</v>
      </c>
      <c r="C30" s="183"/>
      <c r="D30" s="183"/>
      <c r="E30" s="183"/>
      <c r="F30" s="183"/>
      <c r="G30" s="183"/>
      <c r="H30" s="183"/>
      <c r="I30" s="183"/>
      <c r="J30" s="183"/>
      <c r="K30" s="183"/>
    </row>
    <row r="31" spans="2:11" x14ac:dyDescent="0.35">
      <c r="B31" s="135">
        <v>17</v>
      </c>
      <c r="C31" s="155" t="s">
        <v>149</v>
      </c>
      <c r="D31" s="136">
        <v>245281.89540985975</v>
      </c>
      <c r="E31" s="136">
        <v>188798.28143234327</v>
      </c>
      <c r="F31" s="136">
        <v>137182.64842253571</v>
      </c>
      <c r="G31" s="136">
        <v>82813.139463069529</v>
      </c>
      <c r="H31" s="136">
        <v>181357.98475665352</v>
      </c>
      <c r="I31" s="136">
        <v>123505.36349734134</v>
      </c>
      <c r="J31" s="136">
        <v>74586.864117370118</v>
      </c>
      <c r="K31" s="136">
        <v>30643.897883333335</v>
      </c>
    </row>
    <row r="32" spans="2:11" x14ac:dyDescent="0.35">
      <c r="B32" s="135">
        <v>18</v>
      </c>
      <c r="C32" s="155" t="s">
        <v>150</v>
      </c>
      <c r="D32" s="136">
        <v>1608134.8783522809</v>
      </c>
      <c r="E32" s="136">
        <v>1582157.5447661644</v>
      </c>
      <c r="F32" s="136">
        <v>1547586.9827062509</v>
      </c>
      <c r="G32" s="136">
        <v>1788485.1263674709</v>
      </c>
      <c r="H32" s="136">
        <v>1331007.8478534776</v>
      </c>
      <c r="I32" s="136">
        <v>1311208.4026012297</v>
      </c>
      <c r="J32" s="136">
        <v>1275696.8753052694</v>
      </c>
      <c r="K32" s="136">
        <v>1515643.8280603301</v>
      </c>
    </row>
    <row r="33" spans="2:11" x14ac:dyDescent="0.35">
      <c r="B33" s="135">
        <v>19</v>
      </c>
      <c r="C33" s="145" t="s">
        <v>151</v>
      </c>
      <c r="D33" s="136">
        <v>463022.82548407681</v>
      </c>
      <c r="E33" s="136">
        <v>451893.24882548541</v>
      </c>
      <c r="F33" s="136">
        <v>436529.73335461266</v>
      </c>
      <c r="G33" s="136">
        <v>438173.77336826856</v>
      </c>
      <c r="H33" s="136">
        <v>459036.23529727594</v>
      </c>
      <c r="I33" s="136">
        <v>447957.48073307454</v>
      </c>
      <c r="J33" s="136">
        <v>432533.13140826911</v>
      </c>
      <c r="K33" s="136">
        <v>434103.90275609313</v>
      </c>
    </row>
    <row r="34" spans="2:11" ht="30" x14ac:dyDescent="0.35">
      <c r="B34" s="135" t="s">
        <v>118</v>
      </c>
      <c r="C34" s="155" t="s">
        <v>152</v>
      </c>
      <c r="D34" s="142"/>
      <c r="E34" s="142"/>
      <c r="F34" s="142"/>
      <c r="G34" s="142"/>
      <c r="H34" s="136">
        <v>0</v>
      </c>
      <c r="I34" s="136">
        <v>0</v>
      </c>
      <c r="J34" s="136">
        <v>0</v>
      </c>
      <c r="K34" s="136">
        <v>0</v>
      </c>
    </row>
    <row r="35" spans="2:11" x14ac:dyDescent="0.35">
      <c r="B35" s="135" t="s">
        <v>119</v>
      </c>
      <c r="C35" s="155" t="s">
        <v>153</v>
      </c>
      <c r="D35" s="142"/>
      <c r="E35" s="142"/>
      <c r="F35" s="142"/>
      <c r="G35" s="142"/>
      <c r="H35" s="136">
        <v>0</v>
      </c>
      <c r="I35" s="136">
        <v>0</v>
      </c>
      <c r="J35" s="136">
        <v>0</v>
      </c>
      <c r="K35" s="136">
        <v>0</v>
      </c>
    </row>
    <row r="36" spans="2:11" x14ac:dyDescent="0.35">
      <c r="B36" s="135">
        <v>20</v>
      </c>
      <c r="C36" s="146" t="s">
        <v>154</v>
      </c>
      <c r="D36" s="136">
        <v>2316439.5992462174</v>
      </c>
      <c r="E36" s="136">
        <v>2222849.0750239934</v>
      </c>
      <c r="F36" s="136">
        <v>2121299.3644833993</v>
      </c>
      <c r="G36" s="136">
        <v>2309472.0391988088</v>
      </c>
      <c r="H36" s="136">
        <v>1971402.0679074072</v>
      </c>
      <c r="I36" s="136">
        <v>1882671.2468316455</v>
      </c>
      <c r="J36" s="136">
        <v>1782816.8708309084</v>
      </c>
      <c r="K36" s="136">
        <v>1980391.6286997569</v>
      </c>
    </row>
    <row r="37" spans="2:11" x14ac:dyDescent="0.35">
      <c r="B37" s="135" t="s">
        <v>155</v>
      </c>
      <c r="C37" s="154" t="s">
        <v>156</v>
      </c>
      <c r="D37" s="136">
        <v>0</v>
      </c>
      <c r="E37" s="136">
        <v>0</v>
      </c>
      <c r="F37" s="136">
        <v>0</v>
      </c>
      <c r="G37" s="136">
        <v>0</v>
      </c>
      <c r="H37" s="136">
        <v>0</v>
      </c>
      <c r="I37" s="136">
        <v>0</v>
      </c>
      <c r="J37" s="136">
        <v>0</v>
      </c>
      <c r="K37" s="136">
        <v>0</v>
      </c>
    </row>
    <row r="38" spans="2:11" x14ac:dyDescent="0.35">
      <c r="B38" s="135" t="s">
        <v>157</v>
      </c>
      <c r="C38" s="154" t="s">
        <v>158</v>
      </c>
      <c r="D38" s="136">
        <v>0</v>
      </c>
      <c r="E38" s="136">
        <v>0</v>
      </c>
      <c r="F38" s="136">
        <v>0</v>
      </c>
      <c r="G38" s="136">
        <v>0</v>
      </c>
      <c r="H38" s="136">
        <v>0</v>
      </c>
      <c r="I38" s="136">
        <v>0</v>
      </c>
      <c r="J38" s="136">
        <v>0</v>
      </c>
      <c r="K38" s="136">
        <v>0</v>
      </c>
    </row>
    <row r="39" spans="2:11" x14ac:dyDescent="0.35">
      <c r="B39" s="130" t="s">
        <v>159</v>
      </c>
      <c r="C39" s="147" t="s">
        <v>160</v>
      </c>
      <c r="D39" s="134">
        <v>2316439.5992462174</v>
      </c>
      <c r="E39" s="134">
        <v>2222849.0750239934</v>
      </c>
      <c r="F39" s="134">
        <v>2121299.3644833993</v>
      </c>
      <c r="G39" s="134">
        <v>2309472.0391988088</v>
      </c>
      <c r="H39" s="134">
        <v>1971402.0679074072</v>
      </c>
      <c r="I39" s="134">
        <v>1882671.246831646</v>
      </c>
      <c r="J39" s="134">
        <v>1782816.8708309084</v>
      </c>
      <c r="K39" s="134">
        <v>1980391.6286997565</v>
      </c>
    </row>
    <row r="40" spans="2:11" ht="15" customHeight="1" x14ac:dyDescent="0.35">
      <c r="B40" s="183" t="s">
        <v>161</v>
      </c>
      <c r="C40" s="183"/>
      <c r="D40" s="183"/>
      <c r="E40" s="183"/>
      <c r="F40" s="183"/>
      <c r="G40" s="183"/>
      <c r="H40" s="183"/>
      <c r="I40" s="183"/>
      <c r="J40" s="183"/>
      <c r="K40" s="183"/>
    </row>
    <row r="41" spans="2:11" x14ac:dyDescent="0.35">
      <c r="B41" s="135">
        <v>21</v>
      </c>
      <c r="C41" s="148" t="s">
        <v>162</v>
      </c>
      <c r="D41" s="149"/>
      <c r="E41" s="149"/>
      <c r="F41" s="149"/>
      <c r="G41" s="149"/>
      <c r="H41" s="136">
        <v>10374352.419540459</v>
      </c>
      <c r="I41" s="136">
        <v>9708256.0122872088</v>
      </c>
      <c r="J41" s="136">
        <v>8911997.2632469311</v>
      </c>
      <c r="K41" s="136">
        <v>7964689.1945047462</v>
      </c>
    </row>
    <row r="42" spans="2:11" x14ac:dyDescent="0.35">
      <c r="B42" s="135">
        <v>22</v>
      </c>
      <c r="C42" s="150" t="s">
        <v>163</v>
      </c>
      <c r="D42" s="149"/>
      <c r="E42" s="149"/>
      <c r="F42" s="149"/>
      <c r="G42" s="149"/>
      <c r="H42" s="136">
        <v>4754966.0018939357</v>
      </c>
      <c r="I42" s="136">
        <v>4768393.1935260771</v>
      </c>
      <c r="J42" s="136">
        <v>4782635.8080226937</v>
      </c>
      <c r="K42" s="136">
        <v>4399691.6681669177</v>
      </c>
    </row>
    <row r="43" spans="2:11" ht="15" thickBot="1" x14ac:dyDescent="0.4">
      <c r="B43" s="151">
        <v>23</v>
      </c>
      <c r="C43" s="152" t="s">
        <v>164</v>
      </c>
      <c r="D43" s="67"/>
      <c r="E43" s="67"/>
      <c r="F43" s="67"/>
      <c r="G43" s="67"/>
      <c r="H43" s="55">
        <v>2.1812440260037547</v>
      </c>
      <c r="I43" s="55">
        <v>2.0417090054067031</v>
      </c>
      <c r="J43" s="55">
        <v>1.8705088106962797</v>
      </c>
      <c r="K43" s="55">
        <v>1.835990336185974</v>
      </c>
    </row>
    <row r="44" spans="2:11" x14ac:dyDescent="0.35">
      <c r="B44" s="153"/>
    </row>
    <row r="45" spans="2:11" x14ac:dyDescent="0.35">
      <c r="B45" s="153"/>
    </row>
    <row r="46" spans="2:11" x14ac:dyDescent="0.35">
      <c r="B46" s="153"/>
    </row>
    <row r="47" spans="2:11" x14ac:dyDescent="0.35">
      <c r="B47" s="153"/>
    </row>
  </sheetData>
  <sheetProtection algorithmName="SHA-512" hashValue="T9Chh35Zj+D+qwDYTh3GCRNVEFFuRmRQw20TK6HBuNK3foAsrDDq8OyGKjn4LEYv8SfYo42ORu9zhuR033kjKw==" saltValue="pE3naPP31Fhrz6wLbDGsEw==" spinCount="100000" sheet="1" objects="1" scenarios="1"/>
  <mergeCells count="9">
    <mergeCell ref="B30:K30"/>
    <mergeCell ref="B40:K40"/>
    <mergeCell ref="B6:K6"/>
    <mergeCell ref="M6:V6"/>
    <mergeCell ref="X6:AG6"/>
    <mergeCell ref="D9:G9"/>
    <mergeCell ref="H9:K9"/>
    <mergeCell ref="B12:K12"/>
    <mergeCell ref="B14:K14"/>
  </mergeCells>
  <hyperlinks>
    <hyperlink ref="B2" location="Tartalom!A1" display="Back to contents page" xr:uid="{536C84CC-1CD6-49C9-8290-7B56EC2903B5}"/>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10"/>
  <dimension ref="B1:Q42"/>
  <sheetViews>
    <sheetView showGridLines="0" zoomScale="85" zoomScaleNormal="85" workbookViewId="0"/>
  </sheetViews>
  <sheetFormatPr defaultRowHeight="14.5" x14ac:dyDescent="0.35"/>
  <cols>
    <col min="1" max="1" width="4.453125" customWidth="1"/>
    <col min="2" max="2" width="6.453125" customWidth="1"/>
    <col min="3" max="3" width="72.453125" customWidth="1"/>
    <col min="4" max="5" width="20.453125" customWidth="1"/>
    <col min="6" max="6" width="20.81640625" bestFit="1" customWidth="1"/>
    <col min="7" max="9" width="9.81640625" bestFit="1" customWidth="1"/>
  </cols>
  <sheetData>
    <row r="1" spans="2:17" ht="12.75" customHeight="1" x14ac:dyDescent="0.35"/>
    <row r="2" spans="2:17" x14ac:dyDescent="0.35">
      <c r="B2" s="71" t="s">
        <v>0</v>
      </c>
      <c r="C2" s="56"/>
      <c r="D2" s="56"/>
    </row>
    <row r="3" spans="2:17" x14ac:dyDescent="0.35">
      <c r="B3" s="1"/>
      <c r="C3" s="1"/>
      <c r="D3" s="1"/>
    </row>
    <row r="4" spans="2:17" ht="15.5" x14ac:dyDescent="0.35">
      <c r="B4" s="18" t="s">
        <v>267</v>
      </c>
      <c r="C4" s="2"/>
      <c r="D4" s="2"/>
    </row>
    <row r="5" spans="2:17" ht="2.15" customHeight="1" x14ac:dyDescent="0.35">
      <c r="B5" s="1"/>
      <c r="C5" s="1"/>
      <c r="D5" s="1"/>
    </row>
    <row r="6" spans="2:17" ht="2.15" customHeight="1" x14ac:dyDescent="0.35">
      <c r="B6" s="171"/>
      <c r="C6" s="171"/>
      <c r="D6" s="171"/>
    </row>
    <row r="7" spans="2:17" ht="2.15" customHeight="1" x14ac:dyDescent="0.35">
      <c r="B7" s="3"/>
      <c r="C7" s="4"/>
      <c r="D7" s="4"/>
    </row>
    <row r="8" spans="2:17" ht="15" thickBot="1" x14ac:dyDescent="0.4">
      <c r="B8" s="27"/>
    </row>
    <row r="9" spans="2:17" ht="15" thickBot="1" x14ac:dyDescent="0.4">
      <c r="B9" s="27"/>
      <c r="C9" s="42" t="s">
        <v>2</v>
      </c>
      <c r="D9" s="43">
        <f>Tartalom!B3</f>
        <v>45382</v>
      </c>
      <c r="E9" s="65">
        <f>EOMONTH(D9,-3)</f>
        <v>45291</v>
      </c>
    </row>
    <row r="10" spans="2:17" x14ac:dyDescent="0.35">
      <c r="C10" s="188" t="s">
        <v>201</v>
      </c>
      <c r="D10" s="188"/>
      <c r="E10" s="103"/>
      <c r="Q10" s="105"/>
    </row>
    <row r="11" spans="2:17" ht="19.5" customHeight="1" x14ac:dyDescent="0.35">
      <c r="C11" s="82" t="s">
        <v>60</v>
      </c>
      <c r="D11" s="77">
        <v>4153004.0943096508</v>
      </c>
      <c r="E11" s="77">
        <v>3945569.5512501444</v>
      </c>
      <c r="G11" s="105"/>
      <c r="H11" s="105"/>
      <c r="J11" s="105"/>
      <c r="K11" s="105"/>
      <c r="Q11" s="105"/>
    </row>
    <row r="12" spans="2:17" ht="30.75" customHeight="1" x14ac:dyDescent="0.35">
      <c r="C12" s="13" t="s">
        <v>202</v>
      </c>
      <c r="D12" s="33">
        <v>4108580.2537626582</v>
      </c>
      <c r="E12" s="33">
        <v>3842080.0217507188</v>
      </c>
      <c r="G12" s="105"/>
    </row>
    <row r="13" spans="2:17" ht="36.75" customHeight="1" x14ac:dyDescent="0.35">
      <c r="C13" s="13" t="s">
        <v>268</v>
      </c>
      <c r="D13" s="33">
        <v>4153004.0943096508</v>
      </c>
      <c r="E13" s="33">
        <v>3945569.5512501444</v>
      </c>
    </row>
    <row r="14" spans="2:17" x14ac:dyDescent="0.35">
      <c r="C14" s="82" t="s">
        <v>97</v>
      </c>
      <c r="D14" s="77">
        <v>4153004.0943096508</v>
      </c>
      <c r="E14" s="77">
        <v>3945569.5512501444</v>
      </c>
      <c r="G14" s="105"/>
      <c r="H14" s="105"/>
      <c r="J14" s="105"/>
      <c r="K14" s="105"/>
    </row>
    <row r="15" spans="2:17" ht="28.5" customHeight="1" x14ac:dyDescent="0.35">
      <c r="C15" s="13" t="s">
        <v>203</v>
      </c>
      <c r="D15" s="33">
        <v>4108580.2537626582</v>
      </c>
      <c r="E15" s="33">
        <v>3842080.0217507188</v>
      </c>
    </row>
    <row r="16" spans="2:17" ht="38.25" customHeight="1" x14ac:dyDescent="0.35">
      <c r="C16" s="13" t="s">
        <v>269</v>
      </c>
      <c r="D16" s="33">
        <v>4153004.0943096508</v>
      </c>
      <c r="E16" s="33">
        <v>3945569.5512501444</v>
      </c>
    </row>
    <row r="17" spans="3:11" x14ac:dyDescent="0.35">
      <c r="C17" s="82" t="s">
        <v>204</v>
      </c>
      <c r="D17" s="77">
        <v>4712965.6912272871</v>
      </c>
      <c r="E17" s="77">
        <v>4475379.7076225057</v>
      </c>
      <c r="G17" s="105"/>
      <c r="H17" s="105"/>
      <c r="J17" s="105"/>
      <c r="K17" s="105"/>
    </row>
    <row r="18" spans="3:11" ht="30.75" customHeight="1" x14ac:dyDescent="0.35">
      <c r="C18" s="13" t="s">
        <v>205</v>
      </c>
      <c r="D18" s="33">
        <v>4668541.8506802944</v>
      </c>
      <c r="E18" s="33">
        <v>4371890.1781230802</v>
      </c>
    </row>
    <row r="19" spans="3:11" ht="35.25" customHeight="1" x14ac:dyDescent="0.35">
      <c r="C19" s="13" t="s">
        <v>270</v>
      </c>
      <c r="D19" s="33">
        <v>4712965.6912272871</v>
      </c>
      <c r="E19" s="33">
        <v>4475379.7076225057</v>
      </c>
      <c r="H19" s="104"/>
    </row>
    <row r="20" spans="3:11" x14ac:dyDescent="0.35">
      <c r="C20" s="189" t="s">
        <v>206</v>
      </c>
      <c r="D20" s="189"/>
      <c r="E20" s="78"/>
    </row>
    <row r="21" spans="3:11" x14ac:dyDescent="0.35">
      <c r="C21" s="13" t="s">
        <v>207</v>
      </c>
      <c r="D21" s="74">
        <v>24827852.427909322</v>
      </c>
      <c r="E21" s="74">
        <v>23700282.469174743</v>
      </c>
      <c r="G21" s="105"/>
      <c r="H21" s="105"/>
      <c r="J21" s="105"/>
      <c r="K21" s="105"/>
    </row>
    <row r="22" spans="3:11" ht="20" x14ac:dyDescent="0.35">
      <c r="C22" s="82" t="s">
        <v>208</v>
      </c>
      <c r="D22" s="33">
        <v>24783428.58736233</v>
      </c>
      <c r="E22" s="79">
        <v>23596792.939675316</v>
      </c>
    </row>
    <row r="23" spans="3:11" x14ac:dyDescent="0.35">
      <c r="C23" s="190" t="s">
        <v>209</v>
      </c>
      <c r="D23" s="190"/>
      <c r="E23" s="75"/>
    </row>
    <row r="24" spans="3:11" ht="28.5" customHeight="1" x14ac:dyDescent="0.35">
      <c r="C24" s="82" t="s">
        <v>210</v>
      </c>
      <c r="D24" s="114">
        <v>0.16727198239833274</v>
      </c>
      <c r="E24" s="80">
        <v>0.16647774373077046</v>
      </c>
      <c r="G24" s="105"/>
      <c r="H24" s="105"/>
      <c r="J24" s="107"/>
      <c r="K24" s="107"/>
    </row>
    <row r="25" spans="3:11" ht="42" customHeight="1" x14ac:dyDescent="0.35">
      <c r="C25" s="13" t="s">
        <v>211</v>
      </c>
      <c r="D25" s="114">
        <v>0.16577933272145093</v>
      </c>
      <c r="E25" s="41">
        <v>0.16282212720910474</v>
      </c>
    </row>
    <row r="26" spans="3:11" ht="42" customHeight="1" x14ac:dyDescent="0.35">
      <c r="C26" s="13" t="s">
        <v>271</v>
      </c>
      <c r="D26" s="114">
        <v>0.16727198239833274</v>
      </c>
      <c r="E26" s="41">
        <v>0.16647774373077046</v>
      </c>
      <c r="F26" s="115"/>
    </row>
    <row r="27" spans="3:11" ht="31.5" customHeight="1" x14ac:dyDescent="0.35">
      <c r="C27" s="82" t="s">
        <v>212</v>
      </c>
      <c r="D27" s="114">
        <v>0.16727198239833274</v>
      </c>
      <c r="E27" s="80">
        <v>0.16647774373077046</v>
      </c>
      <c r="G27" s="104"/>
      <c r="H27" s="104"/>
      <c r="J27" s="107"/>
      <c r="K27" s="107"/>
    </row>
    <row r="28" spans="3:11" ht="39.75" customHeight="1" x14ac:dyDescent="0.35">
      <c r="C28" s="13" t="s">
        <v>213</v>
      </c>
      <c r="D28" s="114">
        <v>0.16577933272145093</v>
      </c>
      <c r="E28" s="41">
        <v>0.16282212720910474</v>
      </c>
    </row>
    <row r="29" spans="3:11" ht="39.75" customHeight="1" x14ac:dyDescent="0.35">
      <c r="C29" s="13" t="s">
        <v>272</v>
      </c>
      <c r="D29" s="114">
        <v>0.16727198239833274</v>
      </c>
      <c r="E29" s="41">
        <v>0.16647774373077046</v>
      </c>
    </row>
    <row r="30" spans="3:11" ht="28.5" customHeight="1" x14ac:dyDescent="0.35">
      <c r="C30" s="82" t="s">
        <v>214</v>
      </c>
      <c r="D30" s="114">
        <v>0.18982574932374655</v>
      </c>
      <c r="E30" s="80">
        <v>0.18883233621554135</v>
      </c>
      <c r="G30" s="104"/>
      <c r="H30" s="104"/>
      <c r="J30" s="107"/>
      <c r="K30" s="107"/>
    </row>
    <row r="31" spans="3:11" ht="39" customHeight="1" x14ac:dyDescent="0.35">
      <c r="C31" s="13" t="s">
        <v>215</v>
      </c>
      <c r="D31" s="114">
        <v>0.18837352685983474</v>
      </c>
      <c r="E31" s="41">
        <v>0.18527476124826461</v>
      </c>
    </row>
    <row r="32" spans="3:11" ht="39" customHeight="1" x14ac:dyDescent="0.35">
      <c r="C32" s="13" t="s">
        <v>273</v>
      </c>
      <c r="D32" s="114">
        <v>0.18982574932374655</v>
      </c>
      <c r="E32" s="41">
        <v>0.18883233621554135</v>
      </c>
    </row>
    <row r="33" spans="3:11" x14ac:dyDescent="0.35">
      <c r="C33" s="189" t="s">
        <v>120</v>
      </c>
      <c r="D33" s="189"/>
      <c r="E33" s="74"/>
    </row>
    <row r="34" spans="3:11" x14ac:dyDescent="0.35">
      <c r="C34" s="13" t="s">
        <v>216</v>
      </c>
      <c r="D34" s="33">
        <v>44773416.316258997</v>
      </c>
      <c r="E34" s="33">
        <v>42426769.1851063</v>
      </c>
      <c r="G34" s="105"/>
      <c r="H34" s="105"/>
      <c r="J34" s="107"/>
      <c r="K34" s="107"/>
    </row>
    <row r="35" spans="3:11" x14ac:dyDescent="0.35">
      <c r="C35" s="82" t="s">
        <v>120</v>
      </c>
      <c r="D35" s="81">
        <v>9.2756024356E-2</v>
      </c>
      <c r="E35" s="81">
        <v>9.2999999999999999E-2</v>
      </c>
      <c r="G35" s="104"/>
      <c r="H35" s="104"/>
      <c r="J35" s="107"/>
      <c r="K35" s="107"/>
    </row>
    <row r="36" spans="3:11" ht="20" x14ac:dyDescent="0.35">
      <c r="C36" s="82" t="s">
        <v>217</v>
      </c>
      <c r="D36" s="81">
        <v>9.1854969816135057E-2</v>
      </c>
      <c r="E36" s="81">
        <v>9.0779354837680459E-2</v>
      </c>
      <c r="H36" s="105"/>
      <c r="I36" s="105"/>
    </row>
    <row r="37" spans="3:11" ht="37.5" customHeight="1" thickBot="1" x14ac:dyDescent="0.4">
      <c r="C37" s="73" t="s">
        <v>274</v>
      </c>
      <c r="D37" s="76">
        <v>9.2756024356E-2</v>
      </c>
      <c r="E37" s="76">
        <v>9.2999999999999999E-2</v>
      </c>
      <c r="H37" s="105"/>
      <c r="I37" s="105"/>
    </row>
    <row r="39" spans="3:11" x14ac:dyDescent="0.35">
      <c r="H39" s="120"/>
      <c r="I39" s="120"/>
    </row>
    <row r="42" spans="3:11" x14ac:dyDescent="0.35">
      <c r="H42" s="120"/>
    </row>
  </sheetData>
  <sheetProtection algorithmName="SHA-512" hashValue="1tNuWjaLDcLBPQMUYYAQxD3+hbvqDzqwVJkgMRz+B3aSaiHJ0Nfm3hYHrPUPZwMN9IyjIxBnu/yXHrAPYJoWbg==" saltValue="5pAp7ON8zrGo+tbNUsRw/w==" spinCount="100000" sheet="1" objects="1" scenarios="1"/>
  <mergeCells count="5">
    <mergeCell ref="B6:D6"/>
    <mergeCell ref="C10:D10"/>
    <mergeCell ref="C20:D20"/>
    <mergeCell ref="C23:D23"/>
    <mergeCell ref="C33:D33"/>
  </mergeCells>
  <hyperlinks>
    <hyperlink ref="B2" location="Tartalom!A1" display="Back to contents page" xr:uid="{EDB2FEDE-3B0E-49B2-A1C7-7463D7F0EDC7}"/>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Tartalom</vt:lpstr>
      <vt:lpstr>KM1</vt:lpstr>
      <vt:lpstr>OV1</vt:lpstr>
      <vt:lpstr>CC1</vt:lpstr>
      <vt:lpstr>LIQ1</vt:lpstr>
      <vt:lpstr>IFRS9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2024-05-23T08:34:36Z</dcterms:modified>
</cp:coreProperties>
</file>