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48117AA9-61BD-4C77-BA90-C925D0548A1F}" xr6:coauthVersionLast="47" xr6:coauthVersionMax="47" xr10:uidLastSave="{00000000-0000-0000-0000-000000000000}"/>
  <workbookProtection workbookAlgorithmName="SHA-512" workbookHashValue="WKfqh72+bsdiKysvLIkUTIN9fszDJ6QdEpHMj0IJcl83M5gn0HNfCkHmHj55JM1MqNrtMzwVL6TC9CpzeqBzXg==" workbookSaltValue="td9DEXOqQCOuvW0cwcLOfA==" workbookSpinCount="100000" lockStructure="1"/>
  <bookViews>
    <workbookView xWindow="-110" yWindow="-110" windowWidth="19420" windowHeight="10420" xr2:uid="{00000000-000D-0000-FFFF-FFFF00000000}"/>
  </bookViews>
  <sheets>
    <sheet name="Tartalom" sheetId="20" r:id="rId1"/>
    <sheet name="KM1" sheetId="1" r:id="rId2"/>
    <sheet name="OV1" sheetId="3" r:id="rId3"/>
    <sheet name="CC1" sheetId="10" r:id="rId4"/>
    <sheet name="LIQ1" sheetId="58" r:id="rId5"/>
    <sheet name="IFRS9" sheetId="56" r:id="rId6"/>
  </sheets>
  <definedNames>
    <definedName name="ID" localSheetId="3" hidden="1">"657281c9-40be-40c0-a0e0-28b182cf62b7"</definedName>
    <definedName name="ID" localSheetId="5" hidden="1">"7e7a4ff4-b554-4c97-800b-d165467b5a78"</definedName>
    <definedName name="ID" localSheetId="1" hidden="1">"e0c14cef-f6fa-44a4-bed2-4cef6d2b16bc"</definedName>
    <definedName name="ID" localSheetId="4" hidden="1">"6684b545-4be9-4bd8-a7fc-ff05bd88f588"</definedName>
    <definedName name="ID" localSheetId="2" hidden="1">"2e9742bb-3871-4ff7-9535-d08c6ee74955"</definedName>
    <definedName name="ID" localSheetId="0" hidden="1">"a8eaf58a-4fab-4a2f-82f1-f61d1ca6b5f7"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91" i="10" l="1"/>
  <c r="D97" i="10" l="1"/>
  <c r="D9" i="56"/>
  <c r="E9" i="56"/>
  <c r="H10" i="58"/>
  <c r="I10" i="58"/>
  <c r="J10" i="58" s="1"/>
  <c r="K10" i="58" s="1"/>
  <c r="D10" i="58"/>
  <c r="E10" i="58"/>
  <c r="F10" i="58" s="1"/>
  <c r="G10" i="58" s="1"/>
  <c r="C8" i="10"/>
  <c r="F21" i="3"/>
  <c r="F20" i="3"/>
  <c r="F19" i="3"/>
  <c r="F18" i="3"/>
  <c r="F17" i="3"/>
  <c r="F16" i="3"/>
  <c r="F15" i="3"/>
  <c r="F14" i="3"/>
  <c r="F13" i="3"/>
  <c r="F12" i="3"/>
  <c r="F11" i="3"/>
  <c r="D10" i="3"/>
  <c r="E10" i="3"/>
  <c r="F10" i="3"/>
  <c r="D32" i="1"/>
  <c r="D33" i="1" s="1"/>
  <c r="H19" i="1"/>
  <c r="G19" i="1"/>
  <c r="F19" i="1"/>
  <c r="E19" i="1"/>
  <c r="D19" i="1"/>
  <c r="H18" i="1"/>
  <c r="G18" i="1"/>
  <c r="F18" i="1"/>
  <c r="E18" i="1"/>
  <c r="D18" i="1"/>
  <c r="H17" i="1"/>
  <c r="G17" i="1"/>
  <c r="F17" i="1"/>
  <c r="E17" i="1"/>
  <c r="D17" i="1"/>
  <c r="D9" i="1"/>
  <c r="E9" i="1" s="1"/>
  <c r="F9" i="1" s="1"/>
  <c r="G9" i="1" s="1"/>
  <c r="H9" i="1" s="1"/>
</calcChain>
</file>

<file path=xl/sharedStrings.xml><?xml version="1.0" encoding="utf-8"?>
<sst xmlns="http://schemas.openxmlformats.org/spreadsheetml/2006/main" count="313" uniqueCount="291">
  <si>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</si>
  <si>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</si>
  <si>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</si>
  <si>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</si>
  <si>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</si>
  <si>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</si>
  <si>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</si>
  <si>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</si>
  <si>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</si>
  <si>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</si>
  <si>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</si>
  <si>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</si>
  <si>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</si>
  <si>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</si>
  <si>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</si>
  <si>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</si>
  <si>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</si>
  <si>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</si>
  <si>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</si>
  <si>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</si>
  <si>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</si>
  <si>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</si>
  <si>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</si>
  <si>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</si>
  <si>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</si>
  <si>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</si>
  <si>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</si>
  <si>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</si>
  <si>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</si>
  <si>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</si>
  <si>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</si>
  <si>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</si>
  <si>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</si>
  <si>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</si>
  <si>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</si>
  <si>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</si>
  <si>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</si>
  <si>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</si>
  <si>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</si>
  <si>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</si>
  <si>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</si>
  <si>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</si>
  <si>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</si>
  <si>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</si>
  <si>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</si>
  <si>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</si>
  <si>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</si>
  <si>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</si>
  <si>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</si>
  <si>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</si>
  <si>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</si>
  <si>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</si>
  <si>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</si>
  <si>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</si>
  <si>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</si>
  <si>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</si>
  <si>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</si>
  <si>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</si>
  <si>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</si>
  <si>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</si>
  <si>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</si>
  <si>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</si>
  <si>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</si>
  <si>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</si>
  <si>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</si>
  <si>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</si>
  <si>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</si>
  <si>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</si>
  <si>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</si>
  <si>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</si>
  <si>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</si>
  <si>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</si>
  <si>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</si>
  <si>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</si>
  <si>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</si>
  <si>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</si>
  <si>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</si>
  <si>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</si>
  <si>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</si>
  <si>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</si>
  <si>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</si>
  <si>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</si>
  <si>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</si>
  <si>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</si>
  <si>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</si>
  <si>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</si>
  <si>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</si>
  <si>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</si>
  <si>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</si>
  <si>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</si>
  <si>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</si>
  <si>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</si>
  <si>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</si>
  <si>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</si>
  <si>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</si>
  <si>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</si>
  <si>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</si>
  <si>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</si>
  <si>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</si>
  <si>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</si>
  <si>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</si>
  <si>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</si>
  <si>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</si>
  <si>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</si>
  <si>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</si>
  <si>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</si>
  <si>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</si>
  <si>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</si>
  <si>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</si>
  <si>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</si>
  <si>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</si>
  <si>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</si>
  <si>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</si>
  <si>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</si>
  <si>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</si>
  <si>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</si>
  <si>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</si>
  <si>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Teljes kitettségi mérték</t>
  </si>
  <si>
    <t>EU-19a</t>
  </si>
  <si>
    <t>EU-19b</t>
  </si>
  <si>
    <t>Tőkeáttételi mutató</t>
  </si>
  <si>
    <t>Tőkeáttételi mutató (%)</t>
  </si>
  <si>
    <t>Együttes tőkeáttételimutató-követelmény (%)</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</si>
  <si>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</si>
  <si>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</si>
  <si>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</si>
  <si>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</si>
  <si>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</si>
  <si>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</si>
  <si>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</si>
  <si>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</si>
  <si>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</si>
  <si>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</si>
  <si>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</si>
  <si>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</si>
  <si>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</si>
  <si>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</si>
  <si>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</si>
  <si>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</si>
  <si>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</si>
  <si>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</si>
  <si>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</si>
  <si>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</si>
  <si>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</si>
  <si>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</si>
  <si>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</si>
  <si>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</si>
  <si>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</si>
  <si>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</si>
  <si>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</si>
  <si>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</si>
  <si>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</si>
  <si>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</si>
  <si>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</si>
  <si>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</si>
  <si>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</si>
  <si>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</si>
  <si>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</si>
  <si>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</si>
  <si>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</si>
  <si>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</si>
  <si>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</si>
  <si>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</si>
  <si>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</si>
  <si>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</si>
  <si>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</si>
  <si>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</si>
  <si>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</si>
  <si>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</si>
  <si>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</si>
  <si>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</si>
  <si>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</si>
  <si>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</si>
  <si>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</si>
  <si>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</si>
  <si>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</si>
  <si>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</si>
  <si>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</si>
  <si>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</si>
  <si>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</si>
  <si>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</si>
  <si>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</si>
  <si>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</si>
  <si>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</si>
  <si>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</si>
  <si>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</si>
  <si>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</si>
  <si>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</si>
  <si>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</si>
  <si>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</si>
  <si>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</si>
  <si>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</si>
  <si>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</si>
  <si>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</si>
  <si>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</si>
  <si>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</si>
  <si>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</si>
  <si>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</si>
  <si>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</si>
  <si>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</si>
  <si>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</si>
  <si>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</si>
  <si>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</si>
  <si>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</si>
  <si>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</si>
  <si>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</si>
  <si>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</si>
  <si>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</si>
  <si>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</si>
  <si>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</si>
  <si>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</si>
  <si>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</si>
  <si>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</si>
  <si>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</si>
  <si>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</si>
  <si>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</si>
  <si>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</si>
  <si>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</si>
  <si>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</si>
  <si>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</si>
  <si>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</si>
  <si>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</si>
  <si>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</si>
  <si>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</si>
  <si>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</si>
  <si>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</si>
  <si>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</si>
  <si>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</si>
  <si>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</si>
  <si>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</si>
  <si>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</si>
  <si>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</si>
  <si>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</si>
  <si>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</si>
  <si>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</si>
  <si>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</si>
  <si>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</si>
  <si>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</si>
  <si>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</si>
  <si>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</si>
  <si>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</si>
  <si>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</si>
  <si>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</si>
  <si>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</si>
  <si>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</si>
  <si>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</si>
  <si>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</si>
  <si>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</si>
  <si>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</si>
  <si>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</si>
  <si>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</si>
  <si>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</si>
  <si>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</si>
  <si>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</si>
  <si>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</si>
  <si>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</si>
  <si>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</si>
  <si>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</si>
  <si>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</si>
  <si>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</si>
  <si>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</si>
  <si>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Likviditási követelmények</t>
  </si>
  <si>
    <t>A likviditásfedezeti rátára vonatkozó mennyiségi információk</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</si>
  <si>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</si>
  <si>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</si>
  <si>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</si>
  <si>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</si>
  <si>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</si>
  <si>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</si>
  <si>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</si>
  <si>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</si>
  <si>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</si>
  <si>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</si>
  <si>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</si>
  <si>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</si>
  <si>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</si>
  <si>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t>ebből: anticiklikus pufferkövetelmény</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</si>
  <si>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</si>
  <si>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</si>
  <si>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</si>
  <si>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</si>
  <si>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</si>
  <si>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</si>
  <si>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ebből: globálisan rendszerszinten jelentős intézmények vagy egyéb rendszerszinten jelentős intézmények pufferére vonatkozó követelmény</t>
  </si>
  <si>
    <r>
      <rPr>
        <vertAlign val="superscript"/>
        <sz val="8"/>
        <color theme="1"/>
        <rFont val="Arial"/>
        <family val="2"/>
        <charset val="238"/>
      </rPr>
      <t xml:space="preserve">2 </t>
    </r>
    <r>
      <rPr>
        <sz val="8"/>
        <color theme="1"/>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</si>
  <si>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r>
      <rPr>
        <vertAlign val="superscript"/>
        <sz val="8"/>
        <color theme="1"/>
        <rFont val="Arial"/>
        <family val="2"/>
        <charset val="238"/>
      </rPr>
      <t>3</t>
    </r>
    <r>
      <rPr>
        <sz val="8"/>
        <color theme="1"/>
        <rFont val="Arial"/>
        <family val="2"/>
        <charset val="238"/>
      </rPr>
      <t xml:space="preserve"> Tőkepuffer nem került bevezetésre</t>
    </r>
  </si>
  <si>
    <r>
      <rPr>
        <vertAlign val="superscript"/>
        <sz val="8"/>
        <color theme="1"/>
        <rFont val="Arial"/>
        <family val="2"/>
        <charset val="238"/>
      </rPr>
      <t xml:space="preserve">1 </t>
    </r>
    <r>
      <rPr>
        <sz val="8"/>
        <color theme="1"/>
        <rFont val="Arial"/>
        <family val="2"/>
        <charset val="238"/>
      </rPr>
      <t xml:space="preserve">Az eredménytartalék tartalmazza a 2023. I-III negyedév pozitív eredményét és a levonandó osztalékot. </t>
    </r>
  </si>
  <si>
    <r>
      <t xml:space="preserve">A különböző konszolidációs körökből (számviteli és prudenciális) fakadó eltérés 2023. szeptember 30-ára vonatkozóan a szavatoló tőkét érintő levonások közül a következőket érinti:  (1) kiegészítő értékelési korrekció; (2) immateriális javak; (3) visszavásárolt saját részvények; (4) jövőbeli nyereségtől függően érvényesíthető, nem átmeneti különbözetből eredő halasztott adókövetelések.
(1) A </t>
    </r>
    <r>
      <rPr>
        <b/>
        <sz val="8"/>
        <rFont val="Arial"/>
        <family val="2"/>
      </rPr>
      <t xml:space="preserve">kiegészítő értékelési korrekció </t>
    </r>
    <r>
      <rPr>
        <sz val="8"/>
        <rFont val="Arial"/>
        <family val="2"/>
      </rPr>
      <t xml:space="preserve">esetében a csoport az egyszerűsített módszertant alkalmazza, amely szerint a valós értéken értékelt eszközök és kötelezettségek könyv szerinti értékének 0,1%-ával kell csökkenteni a szavatoló tőkét. A pénzügyi kimutatásokban közzétett − számviteli (IFRS) − mérleg alapján számított kiegészítő értékelési korrekció 3 904 millió forint, míg a prudenciális konszolidációs körre vonatkozó mérleg esetében 3 849 millió forint 2023. szeptember 30-án.
(2) A számviteli konszolidációs körre számított szavatoló tőke esetén </t>
    </r>
    <r>
      <rPr>
        <b/>
        <sz val="8"/>
        <rFont val="Arial"/>
        <family val="2"/>
      </rPr>
      <t xml:space="preserve">az immateriális javak miatti levonások </t>
    </r>
    <r>
      <rPr>
        <sz val="8"/>
        <rFont val="Arial"/>
        <family val="2"/>
      </rPr>
      <t xml:space="preserve">összege 187 969 millió forint. A prudenciális konszolidációs körre vonatkozó szavatoló tőke esetén az immateriális javak miatti levonások összege 177 670 millió forint.
(3) A számviteli konszolidációs körre számított szavatoló tőke esetén a </t>
    </r>
    <r>
      <rPr>
        <b/>
        <sz val="8"/>
        <rFont val="Arial"/>
        <family val="2"/>
      </rPr>
      <t>visszavásárolt saját részvények miatti levonások</t>
    </r>
    <r>
      <rPr>
        <sz val="8"/>
        <rFont val="Arial"/>
        <family val="2"/>
      </rPr>
      <t xml:space="preserve"> összege 128 826 millió forint. A prudenciális konszolidációs körre vonatkozó szavatoló tőke esetén a visszavásárolt saját részvények miatti levonások összege 13 226 millió forint.
(4) A számviteli konszolidációs körre számított szavatoló tőke esetén </t>
    </r>
    <r>
      <rPr>
        <b/>
        <sz val="8"/>
        <rFont val="Arial"/>
        <family val="2"/>
      </rPr>
      <t>a jövőbeli nyereségtől függően érvényesíthető, nem átmeneti különbözetből eredő halasztott adókövetelések miatti levonások</t>
    </r>
    <r>
      <rPr>
        <sz val="8"/>
        <rFont val="Arial"/>
        <family val="2"/>
      </rPr>
      <t xml:space="preserve"> összege 30 374 millió forint, míg a prudenciális konszolidációs körre vonatkozó szavatoló tőke esetén 30 283 millió forint.</t>
    </r>
  </si>
  <si>
    <r>
      <t>A</t>
    </r>
    <r>
      <rPr>
        <b/>
        <sz val="10"/>
        <rFont val="Calibri"/>
        <family val="2"/>
        <scheme val="minor"/>
      </rPr>
      <t xml:space="preserve"> következő táblázat a prudenciális konszolidációs körre számított szavatoló tőke levezetést tartalmazza. A számviteli konszolidációs körre számított szavatoló tőke 4 366 482 millió forint, a tőkemegfelelési mutató 18,4%, az elsődleges alapvető tőkemegfelelési mutató 16,1%, a 2023Q1-Q3-as eredmény figyelembe vétele mellett.</t>
    </r>
  </si>
  <si>
    <t>A Bankcsoport 2023. szeptember 30-ára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</si>
  <si>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t>LIQB tábla szövegesen:
Likviditási ráta számításához az OTP csak az LCR-táblában szereplő tételeket használja fel.  A Bankcsoport likviditási tartalékai (HQLA) 2023 harmadik negyedévében közel 1220 millió euróval (5%-kal) emelkedtek, míg a nettó likviditáskiáramlás 570 millió euróval (4,5%-kal) csökkent. A szabályozói limit fölötti többlet mértéke az előző negyedévhez képest közel 1800 millió euróval volt magasabb az azt megelőző negyedévhez képest. A csoport konszolidált LCR mutatója 20 százalékponttal, 224%-ra nőtt, amelynek fő oka a hozamok és árfolyamok kedvező változása, valamint a negyedév során megvalósult tőkepiaci kibocsátások . A likviditási tartalékok kockázati profilhoz viszonyított mértéke javult, ezáltal továbbra is megnyugtató fedezetet jelentenek a potenciálisan felmerülő likviditási kockázati eseményekre.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</si>
</sst>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0\ _F_t_-;\-* #,##0.00\ _F_t_-;_-* &quot;-&quot;??\ _F_t_-;_-@_-"/>
    <numFmt numFmtId="167" formatCode="0.0000"/>
    <numFmt numFmtId="168" formatCode="0.000000%"/>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
      <sz val="8"/>
      <color rgb="FFFF0000"/>
      <name val="Arial"/>
      <family val="2"/>
      <charset val="238"/>
    </font>
    <font>
      <sz val="10"/>
      <name val="Calibri"/>
      <family val="2"/>
      <scheme val="minor"/>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193">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3" fontId="11" fillId="0" borderId="4" xfId="0"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2" borderId="0" xfId="0" applyFont="1" applyFill="1" applyBorder="1" applyAlignment="1">
      <alignment horizontal="center"/>
    </xf>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167" fontId="0" fillId="0" borderId="0" xfId="0" applyNumberFormat="1"/>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0" fontId="13" fillId="0" borderId="0" xfId="0" applyFont="1" applyAlignment="1">
      <alignment horizontal="left" wrapText="1"/>
    </xf>
    <xf numFmtId="0" fontId="13" fillId="0" borderId="0" xfId="0" applyFont="1" applyAlignment="1">
      <alignment horizontal="left" vertical="center" wrapText="1"/>
    </xf>
    <xf numFmtId="0" fontId="12" fillId="0" borderId="10" xfId="0" applyFont="1" applyBorder="1" applyAlignment="1">
      <alignment horizontal="center" vertical="center"/>
    </xf>
    <xf numFmtId="10" fontId="14" fillId="0" borderId="0" xfId="1" applyNumberFormat="1" applyFont="1" applyFill="1" applyBorder="1"/>
    <xf numFmtId="168" fontId="0" fillId="0" borderId="0" xfId="0" applyNumberFormat="1"/>
    <xf numFmtId="0" fontId="29" fillId="0" borderId="0" xfId="0" applyFont="1" applyFill="1" applyBorder="1"/>
    <xf numFmtId="0" fontId="29" fillId="0" borderId="0" xfId="0" applyFont="1" applyFill="1" applyBorder="1" applyAlignment="1">
      <alignment horizontal="center"/>
    </xf>
    <xf numFmtId="0" fontId="29" fillId="0" borderId="0" xfId="0" applyFont="1"/>
    <xf numFmtId="3" fontId="14"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wrapText="1"/>
    </xf>
    <xf numFmtId="0" fontId="13" fillId="0" borderId="0" xfId="0" applyFont="1" applyFill="1" applyBorder="1"/>
    <xf numFmtId="14" fontId="22" fillId="2" borderId="5" xfId="0" applyNumberFormat="1" applyFont="1" applyFill="1" applyBorder="1"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0" fontId="14" fillId="0" borderId="0" xfId="0" applyFont="1" applyAlignment="1">
      <alignment horizontal="left" wrapText="1"/>
    </xf>
    <xf numFmtId="0" fontId="23" fillId="0" borderId="0" xfId="0" applyFont="1" applyAlignment="1">
      <alignment horizontal="left" vertical="center" wrapText="1"/>
    </xf>
    <xf numFmtId="0" fontId="30" fillId="0" borderId="0" xfId="0" applyFont="1" applyAlignment="1">
      <alignment horizontal="left" wrapText="1"/>
    </xf>
    <xf numFmtId="0" fontId="13"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14" fontId="12" fillId="0" borderId="3" xfId="0" applyNumberFormat="1" applyFont="1" applyBorder="1" applyAlignment="1">
      <alignment horizontal="left"/>
    </xf>
    <xf numFmtId="0" fontId="13" fillId="0" borderId="0" xfId="0" applyFont="1" applyFill="1" applyBorder="1" applyAlignment="1">
      <alignment horizontal="left" wrapText="1"/>
    </xf>
    <xf numFmtId="0" fontId="11" fillId="0" borderId="9" xfId="0" applyFont="1" applyBorder="1" applyAlignment="1">
      <alignment horizontal="left" vertical="center" wrapText="1"/>
    </xf>
    <xf numFmtId="0" fontId="7" fillId="0" borderId="0" xfId="0" applyFont="1" applyAlignment="1">
      <alignment horizontal="left" vertical="center" wrapText="1"/>
    </xf>
    <xf numFmtId="0" fontId="28"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75"/>
  <sheetViews>
    <sheetView showGridLines="0" tabSelected="1" workbookViewId="0">
      <selection activeCell="B4" sqref="B4"/>
    </sheetView>
  </sheetViews>
  <sheetFormatPr defaultRowHeight="14.5" x14ac:dyDescent="0.35"/>
  <cols>
    <col min="2" max="2" width="15" customWidth="1"/>
    <col min="3" max="3" width="137.54296875" customWidth="1"/>
  </cols>
  <sheetData>
    <row r="2" spans="1:6" ht="20.5" thickBot="1" x14ac:dyDescent="0.45">
      <c r="B2" s="88" t="s">
        <v>275</v>
      </c>
      <c r="C2" s="86"/>
      <c r="D2" s="52"/>
      <c r="E2" s="87"/>
      <c r="F2" s="87"/>
    </row>
    <row r="3" spans="1:6" ht="15" customHeight="1" thickBot="1" x14ac:dyDescent="0.4">
      <c r="B3" s="167">
        <v>45199</v>
      </c>
      <c r="C3" s="167"/>
      <c r="D3" s="52"/>
      <c r="E3" s="87"/>
      <c r="F3" s="87"/>
    </row>
    <row r="4" spans="1:6" x14ac:dyDescent="0.35">
      <c r="B4" s="102" t="s">
        <v>257</v>
      </c>
      <c r="C4" s="96"/>
      <c r="D4" s="94"/>
      <c r="E4" s="94"/>
      <c r="F4" s="94"/>
    </row>
    <row r="5" spans="1:6" x14ac:dyDescent="0.35">
      <c r="B5" s="93" t="s">
        <v>255</v>
      </c>
      <c r="C5" s="93" t="s">
        <v>258</v>
      </c>
      <c r="D5" s="89"/>
      <c r="E5" s="90"/>
      <c r="F5" s="90"/>
    </row>
    <row r="6" spans="1:6" x14ac:dyDescent="0.35">
      <c r="B6" s="93" t="s">
        <v>254</v>
      </c>
      <c r="C6" s="93" t="s">
        <v>259</v>
      </c>
      <c r="D6" s="89"/>
      <c r="E6" s="89"/>
      <c r="F6" s="89"/>
    </row>
    <row r="7" spans="1:6" x14ac:dyDescent="0.35">
      <c r="B7" s="97"/>
      <c r="C7" s="93"/>
      <c r="D7" s="91"/>
      <c r="E7" s="92"/>
      <c r="F7" s="92"/>
    </row>
    <row r="8" spans="1:6" x14ac:dyDescent="0.35">
      <c r="B8" s="19" t="s">
        <v>198</v>
      </c>
      <c r="C8" s="19"/>
      <c r="D8" s="95"/>
      <c r="E8" s="95"/>
      <c r="F8" s="95"/>
    </row>
    <row r="9" spans="1:6" x14ac:dyDescent="0.35">
      <c r="A9" s="72"/>
      <c r="B9" s="93" t="s">
        <v>253</v>
      </c>
      <c r="C9" s="93" t="s">
        <v>260</v>
      </c>
      <c r="D9" s="91"/>
      <c r="E9" s="91"/>
      <c r="F9" s="91"/>
    </row>
    <row r="10" spans="1:6" x14ac:dyDescent="0.35">
      <c r="B10" s="93"/>
      <c r="C10" s="93"/>
      <c r="D10" s="91"/>
      <c r="E10" s="91"/>
      <c r="F10" s="91"/>
    </row>
    <row r="11" spans="1:6" x14ac:dyDescent="0.35">
      <c r="B11" s="16" t="s">
        <v>261</v>
      </c>
      <c r="C11" s="16"/>
      <c r="D11" s="89"/>
      <c r="E11" s="89"/>
      <c r="F11" s="89"/>
    </row>
    <row r="12" spans="1:6" x14ac:dyDescent="0.35">
      <c r="A12" s="72"/>
      <c r="B12" s="93" t="s">
        <v>256</v>
      </c>
      <c r="C12" s="93" t="s">
        <v>262</v>
      </c>
      <c r="D12" s="91"/>
      <c r="E12" s="91"/>
      <c r="F12" s="91"/>
    </row>
    <row r="13" spans="1:6" x14ac:dyDescent="0.35">
      <c r="B13" s="93"/>
      <c r="C13" s="93"/>
      <c r="D13" s="91"/>
      <c r="E13" s="91"/>
      <c r="F13" s="91"/>
    </row>
    <row r="14" spans="1:6" x14ac:dyDescent="0.35">
      <c r="A14" s="72"/>
      <c r="B14" s="8" t="s">
        <v>263</v>
      </c>
      <c r="C14" s="93"/>
      <c r="D14" s="91"/>
      <c r="E14" s="92"/>
      <c r="F14" s="92"/>
    </row>
    <row r="15" spans="1:6" x14ac:dyDescent="0.35">
      <c r="A15" s="72"/>
      <c r="B15" s="98" t="s">
        <v>264</v>
      </c>
      <c r="C15" s="93" t="s">
        <v>267</v>
      </c>
      <c r="D15" s="91"/>
      <c r="E15" s="92"/>
      <c r="F15" s="92"/>
    </row>
    <row r="16" spans="1:6" ht="15" thickBot="1" x14ac:dyDescent="0.4">
      <c r="A16" s="72"/>
      <c r="B16" s="99"/>
      <c r="C16" s="99"/>
      <c r="D16" s="91"/>
      <c r="E16" s="92"/>
      <c r="F16" s="92"/>
    </row>
    <row r="17" spans="1:6" ht="9.75" customHeight="1" x14ac:dyDescent="0.35">
      <c r="A17" s="72"/>
      <c r="B17" s="93"/>
      <c r="C17" s="93"/>
      <c r="D17" s="91"/>
      <c r="E17" s="92"/>
      <c r="F17" s="92"/>
    </row>
    <row r="18" spans="1:6" x14ac:dyDescent="0.35">
      <c r="E18" s="92"/>
      <c r="F18" s="92"/>
    </row>
    <row r="19" spans="1:6" x14ac:dyDescent="0.35">
      <c r="E19" s="92"/>
      <c r="F19" s="92"/>
    </row>
    <row r="20" spans="1:6" x14ac:dyDescent="0.35">
      <c r="E20" s="92"/>
      <c r="F20" s="92"/>
    </row>
    <row r="21" spans="1:6" x14ac:dyDescent="0.35">
      <c r="E21" s="92"/>
      <c r="F21" s="92"/>
    </row>
    <row r="22" spans="1:6" x14ac:dyDescent="0.35">
      <c r="E22" s="92"/>
      <c r="F22" s="92"/>
    </row>
    <row r="23" spans="1:6" x14ac:dyDescent="0.35">
      <c r="E23" s="92"/>
      <c r="F23" s="92"/>
    </row>
    <row r="24" spans="1:6" x14ac:dyDescent="0.35">
      <c r="E24" s="92"/>
      <c r="F24" s="92"/>
    </row>
    <row r="25" spans="1:6" x14ac:dyDescent="0.35">
      <c r="E25" s="91"/>
      <c r="F25" s="91"/>
    </row>
    <row r="26" spans="1:6" x14ac:dyDescent="0.35">
      <c r="E26" s="91"/>
      <c r="F26" s="91"/>
    </row>
    <row r="27" spans="1:6" x14ac:dyDescent="0.35">
      <c r="E27" s="91"/>
      <c r="F27" s="91"/>
    </row>
    <row r="28" spans="1:6" x14ac:dyDescent="0.35">
      <c r="E28" s="92"/>
      <c r="F28" s="92"/>
    </row>
    <row r="29" spans="1:6" x14ac:dyDescent="0.35">
      <c r="E29" s="92"/>
      <c r="F29" s="92"/>
    </row>
    <row r="30" spans="1:6" x14ac:dyDescent="0.35">
      <c r="E30" s="92"/>
      <c r="F30" s="92"/>
    </row>
    <row r="31" spans="1:6" x14ac:dyDescent="0.35">
      <c r="E31" s="92"/>
      <c r="F31" s="92"/>
    </row>
    <row r="32" spans="1:6" x14ac:dyDescent="0.35">
      <c r="E32" s="92"/>
      <c r="F32" s="92"/>
    </row>
    <row r="33" spans="5:6" x14ac:dyDescent="0.35">
      <c r="E33" s="92"/>
      <c r="F33" s="92"/>
    </row>
    <row r="34" spans="5:6" x14ac:dyDescent="0.35">
      <c r="E34" s="92"/>
      <c r="F34" s="92"/>
    </row>
    <row r="35" spans="5:6" x14ac:dyDescent="0.35">
      <c r="E35" s="92"/>
      <c r="F35" s="92"/>
    </row>
    <row r="36" spans="5:6" x14ac:dyDescent="0.35">
      <c r="E36" s="92"/>
      <c r="F36" s="92"/>
    </row>
    <row r="37" spans="5:6" x14ac:dyDescent="0.35">
      <c r="E37" s="92"/>
      <c r="F37" s="92"/>
    </row>
    <row r="38" spans="5:6" x14ac:dyDescent="0.35">
      <c r="E38" s="92"/>
      <c r="F38" s="92"/>
    </row>
    <row r="39" spans="5:6" x14ac:dyDescent="0.35">
      <c r="E39" s="92"/>
      <c r="F39" s="92"/>
    </row>
    <row r="40" spans="5:6" x14ac:dyDescent="0.35">
      <c r="E40" s="92"/>
      <c r="F40" s="92"/>
    </row>
    <row r="41" spans="5:6" x14ac:dyDescent="0.35">
      <c r="E41" s="92"/>
      <c r="F41" s="92"/>
    </row>
    <row r="42" spans="5:6" x14ac:dyDescent="0.35">
      <c r="E42" s="92"/>
      <c r="F42" s="92"/>
    </row>
    <row r="43" spans="5:6" x14ac:dyDescent="0.35">
      <c r="E43" s="92"/>
      <c r="F43" s="92"/>
    </row>
    <row r="44" spans="5:6" x14ac:dyDescent="0.35">
      <c r="E44" s="92"/>
      <c r="F44" s="92"/>
    </row>
    <row r="45" spans="5:6" x14ac:dyDescent="0.35">
      <c r="E45" s="92"/>
      <c r="F45" s="92"/>
    </row>
    <row r="46" spans="5:6" x14ac:dyDescent="0.35">
      <c r="E46" s="92"/>
      <c r="F46" s="92"/>
    </row>
    <row r="47" spans="5:6" x14ac:dyDescent="0.35">
      <c r="E47" s="92"/>
      <c r="F47" s="92"/>
    </row>
    <row r="48" spans="5:6" x14ac:dyDescent="0.35">
      <c r="E48" s="92"/>
      <c r="F48" s="92"/>
    </row>
    <row r="49" spans="5:6" x14ac:dyDescent="0.35">
      <c r="E49" s="92"/>
      <c r="F49" s="92"/>
    </row>
    <row r="50" spans="5:6" x14ac:dyDescent="0.35">
      <c r="E50" s="92"/>
      <c r="F50" s="92"/>
    </row>
    <row r="51" spans="5:6" x14ac:dyDescent="0.35">
      <c r="E51" s="26"/>
      <c r="F51" s="26"/>
    </row>
    <row r="74" spans="2:3" x14ac:dyDescent="0.35">
      <c r="B74" s="92"/>
      <c r="C74" s="91"/>
    </row>
    <row r="75" spans="2:3" x14ac:dyDescent="0.35">
      <c r="B75" s="26"/>
      <c r="C75" s="26"/>
    </row>
  </sheetData>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21000000}"/>
    <hyperlink ref="C12" location="CCyB2!A1" display="Az intézményspecifikus anticiklikus tőkepuffer nagysága" xr:uid="{00000000-0004-0000-0000-000022000000}"/>
    <hyperlink ref="B12" location="'LIQ1'!A1" display="LIQ1" xr:uid="{00000000-0004-0000-0000-000023000000}"/>
    <hyperlink ref="C12" location="'LIQ1'!A1" display="A likviditásfedezeti rátára vonatkozó mennyiségi információk" xr:uid="{00000000-0004-0000-0000-000025000000}"/>
    <hyperlink ref="B15"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B1:M54"/>
  <sheetViews>
    <sheetView showGridLines="0" zoomScale="115" zoomScaleNormal="115" workbookViewId="0">
      <selection activeCell="B4" sqref="B4"/>
    </sheetView>
  </sheetViews>
  <sheetFormatPr defaultRowHeight="14.5" x14ac:dyDescent="0.35"/>
  <cols>
    <col min="1" max="1" width="4.453125" customWidth="1"/>
    <col min="2" max="2" width="5.453125" customWidth="1"/>
    <col min="3" max="3" width="70.453125" customWidth="1"/>
    <col min="9" max="9" width="10.81640625" bestFit="1" customWidth="1"/>
    <col min="10" max="10" width="9.81640625" bestFit="1" customWidth="1"/>
    <col min="12" max="12" width="11" bestFit="1" customWidth="1"/>
  </cols>
  <sheetData>
    <row r="1" spans="2:13" ht="12.75" customHeight="1" x14ac:dyDescent="0.35"/>
    <row r="2" spans="2:13" x14ac:dyDescent="0.35">
      <c r="B2" s="71" t="s">
        <v>0</v>
      </c>
      <c r="C2" s="56"/>
      <c r="D2" s="56"/>
      <c r="E2" s="56"/>
      <c r="F2" s="56"/>
      <c r="G2" s="56"/>
    </row>
    <row r="3" spans="2:13" x14ac:dyDescent="0.35">
      <c r="B3" s="1"/>
      <c r="C3" s="1"/>
      <c r="D3" s="1"/>
      <c r="E3" s="1"/>
      <c r="F3" s="1"/>
      <c r="G3" s="1"/>
    </row>
    <row r="4" spans="2:13" ht="15.5" x14ac:dyDescent="0.35">
      <c r="B4" s="18" t="s">
        <v>1</v>
      </c>
      <c r="C4" s="2"/>
      <c r="D4" s="2"/>
      <c r="E4" s="2"/>
      <c r="F4" s="2"/>
      <c r="G4" s="2"/>
    </row>
    <row r="5" spans="2:13" ht="2.15" customHeight="1" x14ac:dyDescent="0.35">
      <c r="C5" s="1"/>
      <c r="D5" s="1"/>
      <c r="E5" s="1"/>
      <c r="F5" s="1"/>
      <c r="G5" s="1"/>
      <c r="H5" s="1"/>
    </row>
    <row r="6" spans="2:13" ht="2.15" customHeight="1" x14ac:dyDescent="0.35">
      <c r="C6" s="170"/>
      <c r="D6" s="170"/>
      <c r="E6" s="170"/>
      <c r="F6" s="110"/>
      <c r="G6" s="110"/>
      <c r="H6" s="1"/>
    </row>
    <row r="7" spans="2:13" ht="2.15" customHeight="1" x14ac:dyDescent="0.35">
      <c r="C7" s="3"/>
      <c r="D7" s="3"/>
      <c r="E7" s="6"/>
      <c r="F7" s="6"/>
      <c r="G7" s="6"/>
      <c r="H7" s="6"/>
    </row>
    <row r="8" spans="2:13" ht="15" thickBot="1" x14ac:dyDescent="0.4"/>
    <row r="9" spans="2:13" ht="15" thickBot="1" x14ac:dyDescent="0.4">
      <c r="B9" s="57"/>
      <c r="C9" s="61" t="s">
        <v>2</v>
      </c>
      <c r="D9" s="65">
        <f>Tartalom!B3</f>
        <v>45199</v>
      </c>
      <c r="E9" s="65">
        <f>EOMONTH(D9,-3)</f>
        <v>45107</v>
      </c>
      <c r="F9" s="65">
        <f t="shared" ref="F9:H9" si="0">EOMONTH(E9,-3)</f>
        <v>45016</v>
      </c>
      <c r="G9" s="65">
        <f t="shared" si="0"/>
        <v>44926</v>
      </c>
      <c r="H9" s="65">
        <f t="shared" si="0"/>
        <v>44834</v>
      </c>
    </row>
    <row r="10" spans="2:13" x14ac:dyDescent="0.35">
      <c r="B10" s="171" t="s">
        <v>218</v>
      </c>
      <c r="C10" s="171"/>
      <c r="D10" s="171"/>
      <c r="E10" s="171"/>
      <c r="F10" s="65"/>
      <c r="G10" s="65"/>
      <c r="H10" s="65"/>
    </row>
    <row r="11" spans="2:13" x14ac:dyDescent="0.35">
      <c r="B11" s="59">
        <v>1</v>
      </c>
      <c r="C11" s="14" t="s">
        <v>60</v>
      </c>
      <c r="D11" s="9">
        <v>3929662.4025429999</v>
      </c>
      <c r="E11" s="9">
        <v>3551484.7902699457</v>
      </c>
      <c r="F11" s="9">
        <v>3242568.65460891</v>
      </c>
      <c r="G11" s="9">
        <v>3383160.7603016957</v>
      </c>
      <c r="H11" s="9">
        <v>3620662.2179757589</v>
      </c>
      <c r="I11" s="105"/>
      <c r="L11" s="107"/>
    </row>
    <row r="12" spans="2:13" x14ac:dyDescent="0.35">
      <c r="B12" s="59">
        <v>2</v>
      </c>
      <c r="C12" s="14" t="s">
        <v>219</v>
      </c>
      <c r="D12" s="9">
        <v>3929662.4025429999</v>
      </c>
      <c r="E12" s="9">
        <v>3551484.7902699457</v>
      </c>
      <c r="F12" s="9">
        <v>3242568.65460891</v>
      </c>
      <c r="G12" s="9">
        <v>3383160.7603016957</v>
      </c>
      <c r="H12" s="9">
        <v>3620662.2179757589</v>
      </c>
      <c r="I12" s="105"/>
      <c r="L12" s="107"/>
    </row>
    <row r="13" spans="2:13" x14ac:dyDescent="0.35">
      <c r="B13" s="59">
        <v>3</v>
      </c>
      <c r="C13" s="14" t="s">
        <v>98</v>
      </c>
      <c r="D13" s="9">
        <v>4489775.9964039996</v>
      </c>
      <c r="E13" s="9">
        <v>4076507.7183024725</v>
      </c>
      <c r="F13" s="9">
        <v>3767587.8983148709</v>
      </c>
      <c r="G13" s="9">
        <v>3671104.438751338</v>
      </c>
      <c r="H13" s="9">
        <v>3922722.6253527948</v>
      </c>
      <c r="I13" s="105"/>
      <c r="L13" s="107"/>
    </row>
    <row r="14" spans="2:13" x14ac:dyDescent="0.35">
      <c r="B14" s="169" t="s">
        <v>116</v>
      </c>
      <c r="C14" s="169"/>
      <c r="D14" s="169"/>
      <c r="E14" s="169"/>
      <c r="F14" s="111"/>
      <c r="G14" s="111"/>
      <c r="H14" s="122"/>
    </row>
    <row r="15" spans="2:13" x14ac:dyDescent="0.35">
      <c r="B15" s="59">
        <v>4</v>
      </c>
      <c r="C15" s="14" t="s">
        <v>95</v>
      </c>
      <c r="D15" s="113">
        <v>23922959.0744427</v>
      </c>
      <c r="E15" s="9">
        <v>22713599.953939021</v>
      </c>
      <c r="F15" s="113">
        <v>21920450.044597514</v>
      </c>
      <c r="G15" s="113">
        <v>20607705.445922632</v>
      </c>
      <c r="H15" s="113">
        <v>21643868.63697027</v>
      </c>
      <c r="I15" s="105"/>
      <c r="J15" s="105"/>
      <c r="L15" s="107"/>
      <c r="M15" s="107"/>
    </row>
    <row r="16" spans="2:13" x14ac:dyDescent="0.35">
      <c r="B16" s="169" t="s">
        <v>220</v>
      </c>
      <c r="C16" s="169"/>
      <c r="D16" s="169"/>
      <c r="E16" s="169"/>
      <c r="F16" s="111"/>
      <c r="G16" s="111"/>
      <c r="H16" s="122"/>
    </row>
    <row r="17" spans="2:12" x14ac:dyDescent="0.35">
      <c r="B17" s="59">
        <v>5</v>
      </c>
      <c r="C17" s="14" t="s">
        <v>221</v>
      </c>
      <c r="D17" s="11">
        <f>D11/D$15</f>
        <v>0.16426322472545316</v>
      </c>
      <c r="E17" s="11">
        <f t="shared" ref="E17:H17" si="1">E11/E$15</f>
        <v>0.15635939690194478</v>
      </c>
      <c r="F17" s="11">
        <f t="shared" si="1"/>
        <v>0.14792436505691495</v>
      </c>
      <c r="G17" s="11">
        <f t="shared" si="1"/>
        <v>0.1641696970669326</v>
      </c>
      <c r="H17" s="11">
        <f t="shared" si="1"/>
        <v>0.1672835054908457</v>
      </c>
      <c r="I17" s="104"/>
      <c r="L17" s="107"/>
    </row>
    <row r="18" spans="2:12" x14ac:dyDescent="0.35">
      <c r="B18" s="59">
        <v>6</v>
      </c>
      <c r="C18" s="13" t="s">
        <v>222</v>
      </c>
      <c r="D18" s="11">
        <f t="shared" ref="D18:H18" si="2">D12/D$15</f>
        <v>0.16426322472545316</v>
      </c>
      <c r="E18" s="11">
        <f t="shared" si="2"/>
        <v>0.15635939690194478</v>
      </c>
      <c r="F18" s="11">
        <f t="shared" si="2"/>
        <v>0.14792436505691495</v>
      </c>
      <c r="G18" s="11">
        <f t="shared" si="2"/>
        <v>0.1641696970669326</v>
      </c>
      <c r="H18" s="11">
        <f t="shared" si="2"/>
        <v>0.1672835054908457</v>
      </c>
      <c r="I18" s="104"/>
      <c r="L18" s="107"/>
    </row>
    <row r="19" spans="2:12" x14ac:dyDescent="0.35">
      <c r="B19" s="59">
        <v>7</v>
      </c>
      <c r="C19" s="14" t="s">
        <v>223</v>
      </c>
      <c r="D19" s="11">
        <f t="shared" ref="D19:H19" si="3">D13/D$15</f>
        <v>0.18767644848753276</v>
      </c>
      <c r="E19" s="11">
        <f t="shared" si="3"/>
        <v>0.17947431171497408</v>
      </c>
      <c r="F19" s="11">
        <f t="shared" si="3"/>
        <v>0.17187548114430368</v>
      </c>
      <c r="G19" s="11">
        <f t="shared" si="3"/>
        <v>0.17814231906530331</v>
      </c>
      <c r="H19" s="11">
        <f t="shared" si="3"/>
        <v>0.18123943972993459</v>
      </c>
      <c r="I19" s="104"/>
      <c r="L19" s="107"/>
    </row>
    <row r="20" spans="2:12" ht="23.25" customHeight="1" x14ac:dyDescent="0.35">
      <c r="B20" s="168" t="s">
        <v>224</v>
      </c>
      <c r="C20" s="168"/>
      <c r="D20" s="168"/>
      <c r="E20" s="168"/>
      <c r="F20" s="112"/>
      <c r="G20" s="112"/>
      <c r="H20" s="121"/>
    </row>
    <row r="21" spans="2:12" ht="21.5" x14ac:dyDescent="0.35">
      <c r="B21" s="54" t="s">
        <v>168</v>
      </c>
      <c r="C21" s="70" t="s">
        <v>225</v>
      </c>
      <c r="D21" s="157">
        <v>0.02</v>
      </c>
      <c r="E21" s="157">
        <v>0.02</v>
      </c>
      <c r="F21" s="157">
        <v>0.02</v>
      </c>
      <c r="G21" s="157">
        <v>2.0000000000000004E-2</v>
      </c>
      <c r="H21" s="157">
        <v>2.0000000000000004E-2</v>
      </c>
    </row>
    <row r="22" spans="2:12" x14ac:dyDescent="0.35">
      <c r="B22" s="59" t="s">
        <v>169</v>
      </c>
      <c r="C22" s="83" t="s">
        <v>226</v>
      </c>
      <c r="D22" s="12">
        <v>1.125E-2</v>
      </c>
      <c r="E22" s="12">
        <v>1.125E-2</v>
      </c>
      <c r="F22" s="12">
        <v>1.125E-2</v>
      </c>
      <c r="G22" s="12">
        <v>1.1249999999999996E-2</v>
      </c>
      <c r="H22" s="12">
        <v>1.1249999999999996E-2</v>
      </c>
    </row>
    <row r="23" spans="2:12" x14ac:dyDescent="0.35">
      <c r="B23" s="59" t="s">
        <v>170</v>
      </c>
      <c r="C23" s="84" t="s">
        <v>227</v>
      </c>
      <c r="D23" s="157">
        <v>1.4999999999999999E-2</v>
      </c>
      <c r="E23" s="157">
        <v>1.4999999999999999E-2</v>
      </c>
      <c r="F23" s="157">
        <v>1.4999999999999999E-2</v>
      </c>
      <c r="G23" s="157">
        <v>1.4999999999999999E-2</v>
      </c>
      <c r="H23" s="157">
        <v>1.4999999999999999E-2</v>
      </c>
    </row>
    <row r="24" spans="2:12" x14ac:dyDescent="0.35">
      <c r="B24" s="59" t="s">
        <v>171</v>
      </c>
      <c r="C24" s="13" t="s">
        <v>228</v>
      </c>
      <c r="D24" s="12">
        <v>0.1</v>
      </c>
      <c r="E24" s="12">
        <v>0.1</v>
      </c>
      <c r="F24" s="12">
        <v>0.1</v>
      </c>
      <c r="G24" s="12">
        <v>0.1</v>
      </c>
      <c r="H24" s="12">
        <v>0.1</v>
      </c>
      <c r="I24" s="104"/>
    </row>
    <row r="25" spans="2:12" ht="15" customHeight="1" x14ac:dyDescent="0.35">
      <c r="B25" s="168" t="s">
        <v>229</v>
      </c>
      <c r="C25" s="168"/>
      <c r="D25" s="168"/>
      <c r="E25" s="168"/>
      <c r="F25" s="112"/>
      <c r="G25" s="112"/>
      <c r="H25" s="121"/>
    </row>
    <row r="26" spans="2:12" x14ac:dyDescent="0.35">
      <c r="B26" s="59">
        <v>8</v>
      </c>
      <c r="C26" s="13" t="s">
        <v>230</v>
      </c>
      <c r="D26" s="12">
        <v>2.5000000000000001E-2</v>
      </c>
      <c r="E26" s="12">
        <v>2.5000000000000001E-2</v>
      </c>
      <c r="F26" s="12">
        <v>2.5000000000000001E-2</v>
      </c>
      <c r="G26" s="12">
        <v>2.5000000000000001E-2</v>
      </c>
      <c r="H26" s="12">
        <v>2.5000000000000001E-2</v>
      </c>
    </row>
    <row r="27" spans="2:12" ht="21.5" x14ac:dyDescent="0.35">
      <c r="B27" s="54" t="s">
        <v>172</v>
      </c>
      <c r="C27" s="70" t="s">
        <v>231</v>
      </c>
      <c r="D27" s="15">
        <v>0</v>
      </c>
      <c r="E27" s="15">
        <v>0</v>
      </c>
      <c r="F27" s="15">
        <v>0</v>
      </c>
      <c r="G27" s="15">
        <v>0</v>
      </c>
      <c r="H27" s="15">
        <v>0</v>
      </c>
    </row>
    <row r="28" spans="2:12" x14ac:dyDescent="0.35">
      <c r="B28" s="59">
        <v>9</v>
      </c>
      <c r="C28" s="13" t="s">
        <v>232</v>
      </c>
      <c r="D28" s="12">
        <v>3.3500000000000001E-3</v>
      </c>
      <c r="E28" s="12">
        <v>2.9000000000156028E-3</v>
      </c>
      <c r="F28" s="12">
        <v>3.3808757109993993E-3</v>
      </c>
      <c r="G28" s="12">
        <v>1.9820178513989145E-3</v>
      </c>
      <c r="H28" s="12">
        <v>8.0000000000000004E-4</v>
      </c>
    </row>
    <row r="29" spans="2:12" x14ac:dyDescent="0.35">
      <c r="B29" s="54" t="s">
        <v>173</v>
      </c>
      <c r="C29" s="14" t="s">
        <v>233</v>
      </c>
      <c r="D29" s="11">
        <v>0</v>
      </c>
      <c r="E29" s="11">
        <v>0</v>
      </c>
      <c r="F29" s="11">
        <v>0</v>
      </c>
      <c r="G29" s="11">
        <v>0</v>
      </c>
      <c r="H29" s="11">
        <v>0</v>
      </c>
    </row>
    <row r="30" spans="2:12" x14ac:dyDescent="0.35">
      <c r="B30" s="59">
        <v>10</v>
      </c>
      <c r="C30" s="13" t="s">
        <v>234</v>
      </c>
      <c r="D30" s="12">
        <v>0</v>
      </c>
      <c r="E30" s="12">
        <v>0</v>
      </c>
      <c r="F30" s="12">
        <v>0</v>
      </c>
      <c r="G30" s="12">
        <v>0</v>
      </c>
      <c r="H30" s="12">
        <v>0</v>
      </c>
    </row>
    <row r="31" spans="2:12" x14ac:dyDescent="0.35">
      <c r="B31" s="59" t="s">
        <v>174</v>
      </c>
      <c r="C31" s="14" t="s">
        <v>235</v>
      </c>
      <c r="D31" s="11">
        <v>0.01</v>
      </c>
      <c r="E31" s="11">
        <v>0.01</v>
      </c>
      <c r="F31" s="11">
        <v>0.01</v>
      </c>
      <c r="G31" s="11">
        <v>5.0000000000000001E-3</v>
      </c>
      <c r="H31" s="11">
        <v>5.0000000000000001E-3</v>
      </c>
    </row>
    <row r="32" spans="2:12" x14ac:dyDescent="0.35">
      <c r="B32" s="59">
        <v>11</v>
      </c>
      <c r="C32" s="13" t="s">
        <v>236</v>
      </c>
      <c r="D32" s="12">
        <f>SUM(D26:D31)</f>
        <v>3.8350000000000002E-2</v>
      </c>
      <c r="E32" s="12">
        <v>3.7900000000015602E-2</v>
      </c>
      <c r="F32" s="12">
        <v>3.83808757109994E-2</v>
      </c>
      <c r="G32" s="12">
        <v>3.1982017851398918E-2</v>
      </c>
      <c r="H32" s="12">
        <v>3.0800000000000001E-2</v>
      </c>
    </row>
    <row r="33" spans="2:13" x14ac:dyDescent="0.35">
      <c r="B33" s="59" t="s">
        <v>175</v>
      </c>
      <c r="C33" s="14" t="s">
        <v>237</v>
      </c>
      <c r="D33" s="15">
        <f>D24+D32</f>
        <v>0.13835</v>
      </c>
      <c r="E33" s="15">
        <v>0.13790000000001562</v>
      </c>
      <c r="F33" s="15">
        <v>0.13838087571099941</v>
      </c>
      <c r="G33" s="15">
        <v>0.13198201785139893</v>
      </c>
      <c r="H33" s="15">
        <v>0.1308</v>
      </c>
    </row>
    <row r="34" spans="2:13" x14ac:dyDescent="0.35">
      <c r="B34" s="59">
        <v>12</v>
      </c>
      <c r="C34" s="13" t="s">
        <v>238</v>
      </c>
      <c r="D34" s="15">
        <v>9.459999999999999E-2</v>
      </c>
      <c r="E34" s="15">
        <v>9.4150000000015596E-2</v>
      </c>
      <c r="F34" s="15">
        <v>9.4630875710999401E-2</v>
      </c>
      <c r="G34" s="15">
        <v>8.8232017851398906E-2</v>
      </c>
      <c r="H34" s="15">
        <v>8.7049999999984598E-2</v>
      </c>
      <c r="I34" s="158"/>
    </row>
    <row r="35" spans="2:13" x14ac:dyDescent="0.35">
      <c r="B35" s="168" t="s">
        <v>120</v>
      </c>
      <c r="C35" s="168"/>
      <c r="D35" s="168"/>
      <c r="E35" s="168"/>
      <c r="F35" s="112"/>
      <c r="G35" s="112"/>
      <c r="H35" s="121"/>
    </row>
    <row r="36" spans="2:13" x14ac:dyDescent="0.35">
      <c r="B36" s="59">
        <v>13</v>
      </c>
      <c r="C36" s="13" t="s">
        <v>117</v>
      </c>
      <c r="D36" s="10">
        <v>42388056.795345001</v>
      </c>
      <c r="E36" s="10">
        <v>39645593.368951701</v>
      </c>
      <c r="F36" s="10">
        <v>38883555.085959502</v>
      </c>
      <c r="G36" s="10">
        <v>35399549.983063102</v>
      </c>
      <c r="H36" s="10">
        <v>36600856.045755997</v>
      </c>
      <c r="I36" s="105"/>
      <c r="J36" s="105"/>
      <c r="L36" s="107"/>
      <c r="M36" s="107"/>
    </row>
    <row r="37" spans="2:13" x14ac:dyDescent="0.35">
      <c r="B37" s="59">
        <v>14</v>
      </c>
      <c r="C37" s="14" t="s">
        <v>121</v>
      </c>
      <c r="D37" s="11">
        <v>9.2706830640999993E-2</v>
      </c>
      <c r="E37" s="11">
        <v>8.9599999999999999E-2</v>
      </c>
      <c r="F37" s="11">
        <v>8.3391774425990495E-2</v>
      </c>
      <c r="G37" s="11">
        <v>9.5570727930732666E-2</v>
      </c>
      <c r="H37" s="11">
        <v>9.8922883482545979E-2</v>
      </c>
      <c r="I37" s="104"/>
      <c r="J37" s="104"/>
      <c r="L37" s="107"/>
      <c r="M37" s="107"/>
    </row>
    <row r="38" spans="2:13" ht="28.5" customHeight="1" x14ac:dyDescent="0.35">
      <c r="B38" s="168" t="s">
        <v>239</v>
      </c>
      <c r="C38" s="168"/>
      <c r="D38" s="168"/>
      <c r="E38" s="168"/>
      <c r="F38" s="112"/>
      <c r="G38" s="112"/>
      <c r="H38" s="121"/>
    </row>
    <row r="39" spans="2:13" x14ac:dyDescent="0.35">
      <c r="B39" s="116" t="s">
        <v>176</v>
      </c>
      <c r="C39" s="70" t="s">
        <v>240</v>
      </c>
      <c r="D39" s="11">
        <v>0</v>
      </c>
      <c r="E39" s="109">
        <v>0</v>
      </c>
      <c r="F39" s="11">
        <v>0</v>
      </c>
      <c r="G39" s="11">
        <v>0</v>
      </c>
      <c r="H39" s="11">
        <v>0</v>
      </c>
    </row>
    <row r="40" spans="2:13" x14ac:dyDescent="0.35">
      <c r="B40" s="117" t="s">
        <v>177</v>
      </c>
      <c r="C40" s="83" t="s">
        <v>241</v>
      </c>
      <c r="D40" s="12">
        <v>0</v>
      </c>
      <c r="E40" s="109">
        <v>0</v>
      </c>
      <c r="F40" s="12">
        <v>0</v>
      </c>
      <c r="G40" s="12">
        <v>0</v>
      </c>
      <c r="H40" s="12">
        <v>0</v>
      </c>
    </row>
    <row r="41" spans="2:13" x14ac:dyDescent="0.35">
      <c r="B41" s="117" t="s">
        <v>178</v>
      </c>
      <c r="C41" s="14" t="s">
        <v>242</v>
      </c>
      <c r="D41" s="15">
        <v>0.03</v>
      </c>
      <c r="E41" s="109">
        <v>0.03</v>
      </c>
      <c r="F41" s="15">
        <v>0.03</v>
      </c>
      <c r="G41" s="15">
        <v>0.03</v>
      </c>
      <c r="H41" s="15">
        <v>0.03</v>
      </c>
    </row>
    <row r="42" spans="2:13" ht="15" customHeight="1" x14ac:dyDescent="0.35">
      <c r="B42" s="168" t="s">
        <v>243</v>
      </c>
      <c r="C42" s="168"/>
      <c r="D42" s="168"/>
      <c r="E42" s="168"/>
      <c r="F42" s="112"/>
      <c r="G42" s="112"/>
      <c r="H42" s="121"/>
    </row>
    <row r="43" spans="2:13" x14ac:dyDescent="0.35">
      <c r="B43" s="117" t="s">
        <v>179</v>
      </c>
      <c r="C43" s="14" t="s">
        <v>244</v>
      </c>
      <c r="D43" s="15">
        <v>0</v>
      </c>
      <c r="E43" s="109">
        <v>0</v>
      </c>
      <c r="F43" s="15">
        <v>0</v>
      </c>
      <c r="G43" s="15">
        <v>0</v>
      </c>
      <c r="H43" s="15">
        <v>0</v>
      </c>
    </row>
    <row r="44" spans="2:13" x14ac:dyDescent="0.35">
      <c r="B44" s="117" t="s">
        <v>180</v>
      </c>
      <c r="C44" s="13" t="s">
        <v>122</v>
      </c>
      <c r="D44" s="12">
        <v>0.03</v>
      </c>
      <c r="E44" s="109">
        <v>0.03</v>
      </c>
      <c r="F44" s="12">
        <v>0.03</v>
      </c>
      <c r="G44" s="12">
        <v>0.03</v>
      </c>
      <c r="H44" s="12">
        <v>0.03</v>
      </c>
    </row>
    <row r="45" spans="2:13" x14ac:dyDescent="0.35">
      <c r="B45" s="16" t="s">
        <v>245</v>
      </c>
      <c r="C45" s="16"/>
      <c r="D45" s="17"/>
      <c r="E45" s="17"/>
      <c r="F45" s="17"/>
      <c r="G45" s="17"/>
    </row>
    <row r="46" spans="2:13" x14ac:dyDescent="0.35">
      <c r="B46" s="59">
        <v>15</v>
      </c>
      <c r="C46" s="13" t="s">
        <v>246</v>
      </c>
      <c r="D46" s="10">
        <v>10331972.2361429</v>
      </c>
      <c r="E46" s="10">
        <v>9348675.5237360392</v>
      </c>
      <c r="F46" s="10">
        <v>9326587.1925953906</v>
      </c>
      <c r="G46" s="10">
        <v>7439159.7583911205</v>
      </c>
      <c r="H46" s="10">
        <v>7152720.1925043603</v>
      </c>
      <c r="I46" s="105"/>
      <c r="J46" s="105"/>
      <c r="L46" s="107"/>
      <c r="M46" s="107"/>
    </row>
    <row r="47" spans="2:13" x14ac:dyDescent="0.35">
      <c r="B47" s="59" t="s">
        <v>181</v>
      </c>
      <c r="C47" s="14" t="s">
        <v>247</v>
      </c>
      <c r="D47" s="9">
        <v>7026504.0679568993</v>
      </c>
      <c r="E47" s="9">
        <v>6250816.1480423436</v>
      </c>
      <c r="F47" s="9">
        <v>6315906.7866298687</v>
      </c>
      <c r="G47" s="9">
        <v>6175742.4280536072</v>
      </c>
      <c r="H47" s="9">
        <v>6225771.8080964722</v>
      </c>
      <c r="I47" s="105"/>
      <c r="J47" s="105"/>
      <c r="L47" s="107"/>
      <c r="M47" s="107"/>
    </row>
    <row r="48" spans="2:13" x14ac:dyDescent="0.35">
      <c r="B48" s="59" t="s">
        <v>182</v>
      </c>
      <c r="C48" s="13" t="s">
        <v>248</v>
      </c>
      <c r="D48" s="10">
        <v>2406809.2058812547</v>
      </c>
      <c r="E48" s="10">
        <v>1658096.3013384398</v>
      </c>
      <c r="F48" s="10">
        <v>1567981.7048656624</v>
      </c>
      <c r="G48" s="10">
        <v>1852865.3873074939</v>
      </c>
      <c r="H48" s="10">
        <v>2036159.844738692</v>
      </c>
      <c r="I48" s="105"/>
      <c r="J48" s="105"/>
      <c r="L48" s="107"/>
      <c r="M48" s="107"/>
    </row>
    <row r="49" spans="2:13" x14ac:dyDescent="0.35">
      <c r="B49" s="59">
        <v>16</v>
      </c>
      <c r="C49" s="14" t="s">
        <v>249</v>
      </c>
      <c r="D49" s="9">
        <v>4619694.8620756445</v>
      </c>
      <c r="E49" s="9">
        <v>4592719.8467039047</v>
      </c>
      <c r="F49" s="9">
        <v>4747925.0817642072</v>
      </c>
      <c r="G49" s="9">
        <v>4322877.0407461142</v>
      </c>
      <c r="H49" s="9">
        <v>4189611.9633577787</v>
      </c>
      <c r="I49" s="105"/>
      <c r="J49" s="105"/>
      <c r="L49" s="107"/>
      <c r="M49" s="107"/>
    </row>
    <row r="50" spans="2:13" x14ac:dyDescent="0.35">
      <c r="B50" s="59">
        <v>17</v>
      </c>
      <c r="C50" s="13" t="s">
        <v>250</v>
      </c>
      <c r="D50" s="12">
        <v>2.2365053417187544</v>
      </c>
      <c r="E50" s="12">
        <v>2.0355423008101368</v>
      </c>
      <c r="F50" s="12">
        <v>1.9643501175738587</v>
      </c>
      <c r="G50" s="12">
        <v>1.720881646244361</v>
      </c>
      <c r="H50" s="12">
        <v>1.7072512335418744</v>
      </c>
      <c r="I50" s="108"/>
      <c r="J50" s="108"/>
      <c r="L50" s="107"/>
      <c r="M50" s="107"/>
    </row>
    <row r="51" spans="2:13" x14ac:dyDescent="0.35">
      <c r="B51" s="169" t="s">
        <v>251</v>
      </c>
      <c r="C51" s="169"/>
      <c r="D51" s="169"/>
      <c r="E51" s="169"/>
      <c r="F51" s="111"/>
      <c r="G51" s="111"/>
    </row>
    <row r="52" spans="2:13" x14ac:dyDescent="0.35">
      <c r="B52" s="59">
        <v>18</v>
      </c>
      <c r="C52" s="13" t="s">
        <v>252</v>
      </c>
      <c r="D52" s="10">
        <v>30594256.657882281</v>
      </c>
      <c r="E52" s="10">
        <v>28576119.21026649</v>
      </c>
      <c r="F52" s="10">
        <v>26937317.04201372</v>
      </c>
      <c r="G52" s="10">
        <v>24540723.6295458</v>
      </c>
      <c r="H52" s="10">
        <v>24839466.891510129</v>
      </c>
      <c r="L52" s="107"/>
    </row>
    <row r="53" spans="2:13" x14ac:dyDescent="0.35">
      <c r="B53" s="59">
        <v>19</v>
      </c>
      <c r="C53" s="14" t="s">
        <v>199</v>
      </c>
      <c r="D53" s="9">
        <v>20569842.212391123</v>
      </c>
      <c r="E53" s="9">
        <v>19751804.163244605</v>
      </c>
      <c r="F53" s="9">
        <v>18983855.338281941</v>
      </c>
      <c r="G53" s="9">
        <v>17897063.762056049</v>
      </c>
      <c r="H53" s="9">
        <v>18941351.80525694</v>
      </c>
      <c r="L53" s="107"/>
    </row>
    <row r="54" spans="2:13" ht="15" thickBot="1" x14ac:dyDescent="0.4">
      <c r="B54" s="60">
        <v>20</v>
      </c>
      <c r="C54" s="85" t="s">
        <v>200</v>
      </c>
      <c r="D54" s="62">
        <v>1.487335505152904</v>
      </c>
      <c r="E54" s="62">
        <v>1.446759950336219</v>
      </c>
      <c r="F54" s="62">
        <v>1.4189592452115458</v>
      </c>
      <c r="G54" s="62">
        <v>1.3712150750434893</v>
      </c>
      <c r="H54" s="62">
        <v>1.311388286691145</v>
      </c>
      <c r="L54" s="107"/>
    </row>
  </sheetData>
  <sheetProtection algorithmName="SHA-512" hashValue="wZUTMKxNpot2craWKE4zgFKJKO7WxyBy8XtIO9vSpufkyTwQR5WkgXhK7NkhbvWIjLS+QTHYuSVmFCGkFHfAEA==" saltValue="JNOdJWqjmr/dwOD/nWq4CQ=="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dimension ref="B1:I22"/>
  <sheetViews>
    <sheetView showGridLines="0" zoomScale="85" zoomScaleNormal="85" workbookViewId="0">
      <selection activeCell="B4" sqref="B4"/>
    </sheetView>
  </sheetViews>
  <sheetFormatPr defaultRowHeight="14.5" x14ac:dyDescent="0.35"/>
  <cols>
    <col min="1" max="1" width="4.453125" customWidth="1"/>
    <col min="2" max="2" width="5.54296875" customWidth="1"/>
    <col min="3" max="3" width="60.54296875" customWidth="1"/>
    <col min="4" max="4" width="8.81640625" customWidth="1"/>
    <col min="6" max="6" width="17.54296875" customWidth="1"/>
    <col min="8" max="9" width="10" bestFit="1" customWidth="1"/>
  </cols>
  <sheetData>
    <row r="1" spans="2:9" ht="12.75" customHeight="1" x14ac:dyDescent="0.35"/>
    <row r="2" spans="2:9" x14ac:dyDescent="0.35">
      <c r="B2" s="71" t="s">
        <v>0</v>
      </c>
      <c r="C2" s="56"/>
      <c r="D2" s="56"/>
      <c r="E2" s="56"/>
      <c r="F2" s="56"/>
    </row>
    <row r="3" spans="2:9" x14ac:dyDescent="0.35">
      <c r="B3" s="1"/>
      <c r="C3" s="1"/>
      <c r="D3" s="1"/>
      <c r="E3" s="1"/>
      <c r="F3" s="1"/>
    </row>
    <row r="4" spans="2:9" ht="15.5" x14ac:dyDescent="0.35">
      <c r="B4" s="18" t="s">
        <v>3</v>
      </c>
      <c r="C4" s="2"/>
      <c r="D4" s="2"/>
      <c r="E4" s="2"/>
      <c r="F4" s="2"/>
    </row>
    <row r="5" spans="2:9" x14ac:dyDescent="0.35">
      <c r="B5" s="1"/>
      <c r="C5" s="1"/>
      <c r="D5" s="1"/>
      <c r="E5" s="1"/>
      <c r="F5" s="1"/>
    </row>
    <row r="6" spans="2:9" ht="46.5" customHeight="1" x14ac:dyDescent="0.35">
      <c r="B6" s="176" t="s">
        <v>289</v>
      </c>
      <c r="C6" s="176"/>
      <c r="D6" s="176"/>
      <c r="E6" s="176"/>
      <c r="F6" s="176"/>
      <c r="G6" s="1"/>
    </row>
    <row r="7" spans="2:9" x14ac:dyDescent="0.35">
      <c r="C7" s="3"/>
      <c r="D7" s="3"/>
      <c r="E7" s="4"/>
      <c r="F7" s="5"/>
      <c r="G7" s="6"/>
    </row>
    <row r="8" spans="2:9" ht="15" thickBot="1" x14ac:dyDescent="0.4"/>
    <row r="9" spans="2:9" ht="21.5" thickBot="1" x14ac:dyDescent="0.4">
      <c r="B9" s="57"/>
      <c r="C9" s="172" t="s">
        <v>2</v>
      </c>
      <c r="D9" s="174" t="s">
        <v>4</v>
      </c>
      <c r="E9" s="174"/>
      <c r="F9" s="20" t="s">
        <v>5</v>
      </c>
    </row>
    <row r="10" spans="2:9" ht="15" thickBot="1" x14ac:dyDescent="0.4">
      <c r="B10" s="29"/>
      <c r="C10" s="173"/>
      <c r="D10" s="21">
        <f>Tartalom!B3</f>
        <v>45199</v>
      </c>
      <c r="E10" s="21">
        <f>EOMONTH(D10,-3)</f>
        <v>45107</v>
      </c>
      <c r="F10" s="21">
        <f>D10</f>
        <v>45199</v>
      </c>
    </row>
    <row r="11" spans="2:9" x14ac:dyDescent="0.35">
      <c r="B11" s="58">
        <v>1</v>
      </c>
      <c r="C11" s="22" t="s">
        <v>6</v>
      </c>
      <c r="D11" s="23">
        <v>21340178.501199231</v>
      </c>
      <c r="E11" s="23">
        <v>20197626.113448545</v>
      </c>
      <c r="F11" s="39">
        <f>D11*8%</f>
        <v>1707214.2800959386</v>
      </c>
    </row>
    <row r="12" spans="2:9" x14ac:dyDescent="0.35">
      <c r="B12" s="59">
        <v>2</v>
      </c>
      <c r="C12" s="13" t="s">
        <v>266</v>
      </c>
      <c r="D12" s="10">
        <v>21340178.501199231</v>
      </c>
      <c r="E12" s="10">
        <v>20197626.113448545</v>
      </c>
      <c r="F12" s="33">
        <f t="shared" ref="F12:F21" si="0">D12*8%</f>
        <v>1707214.2800959386</v>
      </c>
      <c r="H12" s="107"/>
      <c r="I12" s="107"/>
    </row>
    <row r="13" spans="2:9" x14ac:dyDescent="0.35">
      <c r="B13" s="59">
        <v>6</v>
      </c>
      <c r="C13" s="22" t="s">
        <v>8</v>
      </c>
      <c r="D13" s="23">
        <f>D14+D15</f>
        <v>277045.58238799998</v>
      </c>
      <c r="E13" s="23">
        <v>279857.625</v>
      </c>
      <c r="F13" s="39">
        <f t="shared" si="0"/>
        <v>22163.64659104</v>
      </c>
    </row>
    <row r="14" spans="2:9" x14ac:dyDescent="0.35">
      <c r="B14" s="59">
        <v>7</v>
      </c>
      <c r="C14" s="13" t="s">
        <v>9</v>
      </c>
      <c r="D14" s="10">
        <v>249562.39347499999</v>
      </c>
      <c r="E14" s="10">
        <v>247234.49999999997</v>
      </c>
      <c r="F14" s="33">
        <f t="shared" si="0"/>
        <v>19964.991478</v>
      </c>
      <c r="H14" s="107"/>
      <c r="I14" s="107"/>
    </row>
    <row r="15" spans="2:9" x14ac:dyDescent="0.35">
      <c r="B15" s="59" t="s">
        <v>165</v>
      </c>
      <c r="C15" s="13" t="s">
        <v>10</v>
      </c>
      <c r="D15" s="10">
        <v>27483.188913000002</v>
      </c>
      <c r="E15" s="10">
        <v>32623.125</v>
      </c>
      <c r="F15" s="33">
        <f t="shared" si="0"/>
        <v>2198.6551130400003</v>
      </c>
      <c r="H15" s="107"/>
      <c r="I15" s="107"/>
    </row>
    <row r="16" spans="2:9" x14ac:dyDescent="0.35">
      <c r="B16" s="59">
        <v>20</v>
      </c>
      <c r="C16" s="22" t="s">
        <v>11</v>
      </c>
      <c r="D16" s="23">
        <v>384729.30988449999</v>
      </c>
      <c r="E16" s="23">
        <v>324994.72028349998</v>
      </c>
      <c r="F16" s="39">
        <f t="shared" si="0"/>
        <v>30778.344790759998</v>
      </c>
    </row>
    <row r="17" spans="2:9" x14ac:dyDescent="0.35">
      <c r="B17" s="59">
        <v>21</v>
      </c>
      <c r="C17" s="13" t="s">
        <v>7</v>
      </c>
      <c r="D17" s="10">
        <v>384729.30988449999</v>
      </c>
      <c r="E17" s="10">
        <v>324994.72028349998</v>
      </c>
      <c r="F17" s="33">
        <f t="shared" si="0"/>
        <v>30778.344790759998</v>
      </c>
      <c r="H17" s="107"/>
      <c r="I17" s="107"/>
    </row>
    <row r="18" spans="2:9" x14ac:dyDescent="0.35">
      <c r="B18" s="59">
        <v>23</v>
      </c>
      <c r="C18" s="22" t="s">
        <v>12</v>
      </c>
      <c r="D18" s="23">
        <v>1921005.68163518</v>
      </c>
      <c r="E18" s="23">
        <v>1911121.4654880001</v>
      </c>
      <c r="F18" s="39">
        <f t="shared" si="0"/>
        <v>153680.4545308144</v>
      </c>
    </row>
    <row r="19" spans="2:9" x14ac:dyDescent="0.35">
      <c r="B19" s="59" t="s">
        <v>166</v>
      </c>
      <c r="C19" s="13" t="s">
        <v>13</v>
      </c>
      <c r="D19" s="10">
        <v>986863.20748518303</v>
      </c>
      <c r="E19" s="10">
        <v>986863.20748800004</v>
      </c>
      <c r="F19" s="33">
        <f t="shared" si="0"/>
        <v>78949.056598814641</v>
      </c>
      <c r="H19" s="10"/>
      <c r="I19" s="107"/>
    </row>
    <row r="20" spans="2:9" x14ac:dyDescent="0.35">
      <c r="B20" s="54" t="s">
        <v>167</v>
      </c>
      <c r="C20" s="13" t="s">
        <v>14</v>
      </c>
      <c r="D20" s="10">
        <v>934142.47415000002</v>
      </c>
      <c r="E20" s="10">
        <v>924258.25800000003</v>
      </c>
      <c r="F20" s="33">
        <f t="shared" si="0"/>
        <v>74731.397932000007</v>
      </c>
      <c r="H20" s="10"/>
      <c r="I20" s="107"/>
    </row>
    <row r="21" spans="2:9" ht="15" thickBot="1" x14ac:dyDescent="0.4">
      <c r="B21" s="60">
        <v>29</v>
      </c>
      <c r="C21" s="24" t="s">
        <v>15</v>
      </c>
      <c r="D21" s="25">
        <v>23922959.0744427</v>
      </c>
      <c r="E21" s="25">
        <v>22713599.887464002</v>
      </c>
      <c r="F21" s="37">
        <f t="shared" si="0"/>
        <v>1913836.725955416</v>
      </c>
    </row>
    <row r="22" spans="2:9" ht="46" customHeight="1" x14ac:dyDescent="0.35">
      <c r="B22" s="175" t="s">
        <v>281</v>
      </c>
      <c r="C22" s="175"/>
      <c r="D22" s="175"/>
      <c r="E22" s="175"/>
      <c r="F22" s="175"/>
    </row>
  </sheetData>
  <sheetProtection algorithmName="SHA-512" hashValue="XY9agj/h1sObDrY/KEwuzd72kNzfjJlWrMYnn5NkOmyKZHFu9nwiUFIAO9hTBEWUDLLulgiQSUXK+VJYADVA9Q==" saltValue="BIyA6LZV/fcVR1LWwhboMw=="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dimension ref="B1:K117"/>
  <sheetViews>
    <sheetView showGridLines="0" zoomScaleNormal="100" workbookViewId="0">
      <selection activeCell="B4" sqref="B4"/>
    </sheetView>
  </sheetViews>
  <sheetFormatPr defaultRowHeight="14.5" x14ac:dyDescent="0.35"/>
  <cols>
    <col min="1" max="1" width="4.453125" customWidth="1"/>
    <col min="2" max="2" width="6.54296875" customWidth="1"/>
    <col min="3" max="3" width="62.54296875" customWidth="1"/>
    <col min="4" max="4" width="13.54296875" customWidth="1"/>
    <col min="5" max="5" width="27.453125" customWidth="1"/>
    <col min="6" max="6" width="15.81640625" bestFit="1" customWidth="1"/>
  </cols>
  <sheetData>
    <row r="1" spans="2:7" ht="12.75" customHeight="1" x14ac:dyDescent="0.35"/>
    <row r="2" spans="2:7" x14ac:dyDescent="0.35">
      <c r="B2" s="71" t="s">
        <v>0</v>
      </c>
      <c r="C2" s="56"/>
      <c r="D2" s="56"/>
    </row>
    <row r="3" spans="2:7" x14ac:dyDescent="0.35">
      <c r="B3" s="1"/>
      <c r="C3" s="1"/>
      <c r="D3" s="1"/>
    </row>
    <row r="4" spans="2:7" ht="15.5" x14ac:dyDescent="0.35">
      <c r="B4" s="18" t="s">
        <v>16</v>
      </c>
      <c r="C4" s="2"/>
      <c r="D4" s="2"/>
    </row>
    <row r="5" spans="2:7" x14ac:dyDescent="0.35">
      <c r="B5" s="1"/>
      <c r="C5" s="1"/>
      <c r="D5" s="1"/>
    </row>
    <row r="6" spans="2:7" ht="131" customHeight="1" x14ac:dyDescent="0.35">
      <c r="B6" s="177" t="s">
        <v>287</v>
      </c>
      <c r="C6" s="177"/>
      <c r="D6" s="177"/>
      <c r="E6" s="177"/>
      <c r="F6" s="177"/>
      <c r="G6" s="177"/>
    </row>
    <row r="7" spans="2:7" ht="28.5" customHeight="1" x14ac:dyDescent="0.35">
      <c r="B7" s="178" t="s">
        <v>288</v>
      </c>
      <c r="C7" s="178"/>
      <c r="D7" s="178"/>
      <c r="E7" s="178"/>
      <c r="F7" s="178"/>
      <c r="G7" s="178"/>
    </row>
    <row r="8" spans="2:7" ht="15" thickBot="1" x14ac:dyDescent="0.4">
      <c r="B8" s="27"/>
      <c r="C8" s="183">
        <f>Tartalom!B3</f>
        <v>45199</v>
      </c>
      <c r="D8" s="183"/>
      <c r="E8" s="183"/>
    </row>
    <row r="9" spans="2:7" ht="45" customHeight="1" thickBot="1" x14ac:dyDescent="0.4">
      <c r="B9" s="180" t="s">
        <v>2</v>
      </c>
      <c r="C9" s="180"/>
      <c r="D9" s="180"/>
      <c r="E9" s="7" t="s">
        <v>39</v>
      </c>
    </row>
    <row r="10" spans="2:7" x14ac:dyDescent="0.35">
      <c r="B10" s="181" t="s">
        <v>38</v>
      </c>
      <c r="C10" s="181"/>
      <c r="D10" s="181"/>
      <c r="E10" s="181"/>
    </row>
    <row r="11" spans="2:7" x14ac:dyDescent="0.35">
      <c r="B11" s="54">
        <v>1</v>
      </c>
      <c r="C11" s="28" t="s">
        <v>17</v>
      </c>
      <c r="D11" s="33">
        <v>28000.001000000004</v>
      </c>
    </row>
    <row r="12" spans="2:7" x14ac:dyDescent="0.35">
      <c r="B12" s="54"/>
      <c r="C12" s="13" t="s">
        <v>18</v>
      </c>
      <c r="D12" s="33">
        <v>28000.001000000004</v>
      </c>
      <c r="E12" s="31">
        <v>44</v>
      </c>
    </row>
    <row r="13" spans="2:7" x14ac:dyDescent="0.35">
      <c r="B13" s="54">
        <v>2</v>
      </c>
      <c r="C13" s="28" t="s">
        <v>40</v>
      </c>
      <c r="D13" s="33">
        <v>3785100.5490467106</v>
      </c>
      <c r="E13" s="31" t="s">
        <v>277</v>
      </c>
    </row>
    <row r="14" spans="2:7" x14ac:dyDescent="0.35">
      <c r="B14" s="54">
        <v>3</v>
      </c>
      <c r="C14" s="28" t="s">
        <v>19</v>
      </c>
      <c r="D14" s="33">
        <v>196667.65942000001</v>
      </c>
      <c r="E14" s="31" t="s">
        <v>278</v>
      </c>
    </row>
    <row r="15" spans="2:7" x14ac:dyDescent="0.35">
      <c r="B15" s="54" t="s">
        <v>183</v>
      </c>
      <c r="C15" s="32" t="s">
        <v>20</v>
      </c>
      <c r="D15" s="33">
        <v>0</v>
      </c>
      <c r="E15" s="31"/>
    </row>
    <row r="16" spans="2:7" ht="34.5" customHeight="1" x14ac:dyDescent="0.35">
      <c r="B16" s="54">
        <v>4</v>
      </c>
      <c r="C16" s="28" t="s">
        <v>41</v>
      </c>
      <c r="D16" s="33">
        <v>0</v>
      </c>
      <c r="E16" s="31"/>
    </row>
    <row r="17" spans="2:5" ht="23.25" customHeight="1" x14ac:dyDescent="0.35">
      <c r="B17" s="54">
        <v>5</v>
      </c>
      <c r="C17" s="28" t="s">
        <v>42</v>
      </c>
      <c r="D17" s="33">
        <v>36042.503903406701</v>
      </c>
      <c r="E17" s="31">
        <v>65</v>
      </c>
    </row>
    <row r="18" spans="2:5" ht="24.75" customHeight="1" x14ac:dyDescent="0.35">
      <c r="B18" s="54" t="s">
        <v>184</v>
      </c>
      <c r="C18" s="32" t="s">
        <v>21</v>
      </c>
      <c r="D18" s="33">
        <v>0</v>
      </c>
      <c r="E18" s="31"/>
    </row>
    <row r="19" spans="2:5" x14ac:dyDescent="0.35">
      <c r="B19" s="66">
        <v>6</v>
      </c>
      <c r="C19" s="44" t="s">
        <v>22</v>
      </c>
      <c r="D19" s="51">
        <v>4045810.7133701174</v>
      </c>
      <c r="E19" s="45"/>
    </row>
    <row r="20" spans="2:5" x14ac:dyDescent="0.35">
      <c r="B20" s="181" t="s">
        <v>43</v>
      </c>
      <c r="C20" s="181"/>
      <c r="D20" s="181"/>
      <c r="E20" s="181"/>
    </row>
    <row r="21" spans="2:5" x14ac:dyDescent="0.35">
      <c r="B21" s="54">
        <v>7</v>
      </c>
      <c r="C21" s="28" t="s">
        <v>23</v>
      </c>
      <c r="D21" s="33">
        <v>-3848.985423652</v>
      </c>
      <c r="E21" s="31" t="s">
        <v>282</v>
      </c>
    </row>
    <row r="22" spans="2:5" x14ac:dyDescent="0.35">
      <c r="B22" s="54">
        <v>8</v>
      </c>
      <c r="C22" s="28" t="s">
        <v>24</v>
      </c>
      <c r="D22" s="33">
        <v>-177669.56017225923</v>
      </c>
      <c r="E22" s="31">
        <v>16</v>
      </c>
    </row>
    <row r="23" spans="2:5" ht="48" customHeight="1" x14ac:dyDescent="0.35">
      <c r="B23" s="54">
        <v>10</v>
      </c>
      <c r="C23" s="28" t="s">
        <v>44</v>
      </c>
      <c r="D23" s="33">
        <v>-30282.961350000001</v>
      </c>
      <c r="E23" s="31">
        <v>22</v>
      </c>
    </row>
    <row r="24" spans="2:5" ht="36" customHeight="1" x14ac:dyDescent="0.35">
      <c r="B24" s="54">
        <v>11</v>
      </c>
      <c r="C24" s="28" t="s">
        <v>45</v>
      </c>
      <c r="D24" s="33">
        <v>0</v>
      </c>
      <c r="E24" s="31"/>
    </row>
    <row r="25" spans="2:5" x14ac:dyDescent="0.35">
      <c r="B25" s="54">
        <v>12</v>
      </c>
      <c r="C25" s="28" t="s">
        <v>25</v>
      </c>
      <c r="D25" s="33">
        <v>0</v>
      </c>
      <c r="E25" s="31"/>
    </row>
    <row r="26" spans="2:5" ht="23.15" customHeight="1" x14ac:dyDescent="0.35">
      <c r="B26" s="54">
        <v>13</v>
      </c>
      <c r="C26" s="28" t="s">
        <v>46</v>
      </c>
      <c r="D26" s="33">
        <v>0</v>
      </c>
      <c r="E26" s="31"/>
    </row>
    <row r="27" spans="2:5" ht="20" x14ac:dyDescent="0.35">
      <c r="B27" s="54">
        <v>14</v>
      </c>
      <c r="C27" s="28" t="s">
        <v>26</v>
      </c>
      <c r="D27" s="33">
        <v>0</v>
      </c>
      <c r="E27" s="31"/>
    </row>
    <row r="28" spans="2:5" x14ac:dyDescent="0.35">
      <c r="B28" s="54">
        <v>15</v>
      </c>
      <c r="C28" s="28" t="s">
        <v>47</v>
      </c>
      <c r="D28" s="33">
        <v>0</v>
      </c>
      <c r="E28" s="31"/>
    </row>
    <row r="29" spans="2:5" ht="22.5" customHeight="1" x14ac:dyDescent="0.35">
      <c r="B29" s="54">
        <v>16</v>
      </c>
      <c r="C29" s="28" t="s">
        <v>48</v>
      </c>
      <c r="D29" s="33">
        <v>-13226.2</v>
      </c>
      <c r="E29" s="31">
        <v>63</v>
      </c>
    </row>
    <row r="30" spans="2:5" ht="47.25" customHeight="1" x14ac:dyDescent="0.35">
      <c r="B30" s="54">
        <v>17</v>
      </c>
      <c r="C30" s="28" t="s">
        <v>49</v>
      </c>
      <c r="D30" s="33">
        <v>0</v>
      </c>
      <c r="E30" s="31"/>
    </row>
    <row r="31" spans="2:5" ht="57" customHeight="1" x14ac:dyDescent="0.35">
      <c r="B31" s="54">
        <v>18</v>
      </c>
      <c r="C31" s="28" t="s">
        <v>50</v>
      </c>
      <c r="D31" s="33">
        <v>0</v>
      </c>
      <c r="E31" s="31"/>
    </row>
    <row r="32" spans="2:5" ht="57" customHeight="1" x14ac:dyDescent="0.35">
      <c r="B32" s="54">
        <v>19</v>
      </c>
      <c r="C32" s="28" t="s">
        <v>51</v>
      </c>
      <c r="D32" s="33">
        <v>0</v>
      </c>
      <c r="E32" s="31"/>
    </row>
    <row r="33" spans="2:5" ht="20" x14ac:dyDescent="0.35">
      <c r="B33" s="54" t="s">
        <v>155</v>
      </c>
      <c r="C33" s="32" t="s">
        <v>27</v>
      </c>
      <c r="D33" s="33">
        <v>0</v>
      </c>
      <c r="E33" s="31"/>
    </row>
    <row r="34" spans="2:5" ht="22.5" customHeight="1" x14ac:dyDescent="0.35">
      <c r="B34" s="54" t="s">
        <v>157</v>
      </c>
      <c r="C34" s="13" t="s">
        <v>52</v>
      </c>
      <c r="D34" s="33">
        <v>0</v>
      </c>
      <c r="E34" s="31"/>
    </row>
    <row r="35" spans="2:5" x14ac:dyDescent="0.35">
      <c r="B35" s="54" t="s">
        <v>159</v>
      </c>
      <c r="C35" s="13" t="s">
        <v>28</v>
      </c>
      <c r="D35" s="33">
        <v>0</v>
      </c>
      <c r="E35" s="31"/>
    </row>
    <row r="36" spans="2:5" x14ac:dyDescent="0.35">
      <c r="B36" s="54" t="s">
        <v>185</v>
      </c>
      <c r="C36" s="13" t="s">
        <v>29</v>
      </c>
      <c r="D36" s="33">
        <v>0</v>
      </c>
      <c r="E36" s="31"/>
    </row>
    <row r="37" spans="2:5" ht="45" customHeight="1" x14ac:dyDescent="0.35">
      <c r="B37" s="54">
        <v>21</v>
      </c>
      <c r="C37" s="28" t="s">
        <v>53</v>
      </c>
      <c r="D37" s="33">
        <v>0</v>
      </c>
      <c r="E37" s="31"/>
    </row>
    <row r="38" spans="2:5" x14ac:dyDescent="0.35">
      <c r="B38" s="54">
        <v>22</v>
      </c>
      <c r="C38" s="28" t="s">
        <v>54</v>
      </c>
      <c r="D38" s="33">
        <v>0</v>
      </c>
      <c r="E38" s="31"/>
    </row>
    <row r="39" spans="2:5" ht="48" customHeight="1" x14ac:dyDescent="0.35">
      <c r="B39" s="54">
        <v>23</v>
      </c>
      <c r="C39" s="13" t="s">
        <v>55</v>
      </c>
      <c r="D39" s="33">
        <v>0</v>
      </c>
      <c r="E39" s="31"/>
    </row>
    <row r="40" spans="2:5" x14ac:dyDescent="0.35">
      <c r="B40" s="54">
        <v>25</v>
      </c>
      <c r="C40" s="13" t="s">
        <v>30</v>
      </c>
      <c r="D40" s="33">
        <v>0</v>
      </c>
      <c r="E40" s="31"/>
    </row>
    <row r="41" spans="2:5" x14ac:dyDescent="0.35">
      <c r="B41" s="54" t="s">
        <v>186</v>
      </c>
      <c r="C41" s="32" t="s">
        <v>31</v>
      </c>
      <c r="D41" s="33">
        <v>0</v>
      </c>
      <c r="E41" s="31"/>
    </row>
    <row r="42" spans="2:5" ht="51" customHeight="1" x14ac:dyDescent="0.35">
      <c r="B42" s="54" t="s">
        <v>187</v>
      </c>
      <c r="C42" s="32" t="s">
        <v>56</v>
      </c>
      <c r="D42" s="33">
        <v>0</v>
      </c>
      <c r="E42" s="31"/>
    </row>
    <row r="43" spans="2:5" ht="24" customHeight="1" x14ac:dyDescent="0.35">
      <c r="B43" s="54">
        <v>27</v>
      </c>
      <c r="C43" s="28" t="s">
        <v>57</v>
      </c>
      <c r="D43" s="33">
        <v>0</v>
      </c>
      <c r="E43" s="31"/>
    </row>
    <row r="44" spans="2:5" x14ac:dyDescent="0.35">
      <c r="B44" s="54" t="s">
        <v>188</v>
      </c>
      <c r="C44" s="32" t="s">
        <v>58</v>
      </c>
      <c r="D44" s="33">
        <v>108879.39611913479</v>
      </c>
      <c r="E44" s="31"/>
    </row>
    <row r="45" spans="2:5" x14ac:dyDescent="0.35">
      <c r="B45" s="54">
        <v>28</v>
      </c>
      <c r="C45" s="38" t="s">
        <v>59</v>
      </c>
      <c r="D45" s="39">
        <v>-116148.31082677643</v>
      </c>
      <c r="E45" s="40"/>
    </row>
    <row r="46" spans="2:5" x14ac:dyDescent="0.35">
      <c r="B46" s="66">
        <v>29</v>
      </c>
      <c r="C46" s="46" t="s">
        <v>60</v>
      </c>
      <c r="D46" s="51">
        <v>3929662.4025433408</v>
      </c>
      <c r="E46" s="45"/>
    </row>
    <row r="47" spans="2:5" x14ac:dyDescent="0.35">
      <c r="B47" s="181" t="s">
        <v>61</v>
      </c>
      <c r="C47" s="181"/>
      <c r="D47" s="181"/>
      <c r="E47" s="181"/>
    </row>
    <row r="48" spans="2:5" x14ac:dyDescent="0.35">
      <c r="B48" s="54">
        <v>30</v>
      </c>
      <c r="C48" s="32" t="s">
        <v>17</v>
      </c>
      <c r="D48" s="33">
        <v>0</v>
      </c>
      <c r="E48" s="31"/>
    </row>
    <row r="49" spans="2:5" x14ac:dyDescent="0.35">
      <c r="B49" s="54">
        <v>31</v>
      </c>
      <c r="C49" s="13" t="s">
        <v>62</v>
      </c>
      <c r="D49" s="33">
        <v>0</v>
      </c>
      <c r="E49" s="31"/>
    </row>
    <row r="50" spans="2:5" x14ac:dyDescent="0.35">
      <c r="B50" s="54">
        <v>32</v>
      </c>
      <c r="C50" s="13" t="s">
        <v>63</v>
      </c>
      <c r="D50" s="33">
        <v>0</v>
      </c>
      <c r="E50" s="31"/>
    </row>
    <row r="51" spans="2:5" ht="25.5" customHeight="1" x14ac:dyDescent="0.35">
      <c r="B51" s="54">
        <v>33</v>
      </c>
      <c r="C51" s="32" t="s">
        <v>64</v>
      </c>
      <c r="D51" s="33">
        <v>0</v>
      </c>
      <c r="E51" s="31"/>
    </row>
    <row r="52" spans="2:5" ht="22.5" customHeight="1" x14ac:dyDescent="0.35">
      <c r="B52" s="54" t="s">
        <v>189</v>
      </c>
      <c r="C52" s="32" t="s">
        <v>65</v>
      </c>
      <c r="D52" s="33">
        <v>0</v>
      </c>
      <c r="E52" s="31"/>
    </row>
    <row r="53" spans="2:5" ht="24" customHeight="1" x14ac:dyDescent="0.35">
      <c r="B53" s="54" t="s">
        <v>190</v>
      </c>
      <c r="C53" s="32" t="s">
        <v>66</v>
      </c>
      <c r="D53" s="33">
        <v>0</v>
      </c>
      <c r="E53" s="31"/>
    </row>
    <row r="54" spans="2:5" ht="36.75" customHeight="1" x14ac:dyDescent="0.35">
      <c r="B54" s="54">
        <v>34</v>
      </c>
      <c r="C54" s="32" t="s">
        <v>67</v>
      </c>
      <c r="D54" s="33">
        <v>0</v>
      </c>
      <c r="E54" s="31"/>
    </row>
    <row r="55" spans="2:5" x14ac:dyDescent="0.35">
      <c r="B55" s="54">
        <v>35</v>
      </c>
      <c r="C55" s="13" t="s">
        <v>33</v>
      </c>
      <c r="D55" s="33">
        <v>0</v>
      </c>
      <c r="E55" s="31"/>
    </row>
    <row r="56" spans="2:5" x14ac:dyDescent="0.35">
      <c r="B56" s="66">
        <v>36</v>
      </c>
      <c r="C56" s="46" t="s">
        <v>68</v>
      </c>
      <c r="D56" s="51">
        <v>0</v>
      </c>
      <c r="E56" s="45"/>
    </row>
    <row r="57" spans="2:5" x14ac:dyDescent="0.35">
      <c r="B57" s="181" t="s">
        <v>69</v>
      </c>
      <c r="C57" s="181"/>
      <c r="D57" s="181"/>
      <c r="E57" s="181"/>
    </row>
    <row r="58" spans="2:5" ht="21.75" customHeight="1" x14ac:dyDescent="0.35">
      <c r="B58" s="54">
        <v>37</v>
      </c>
      <c r="C58" s="32" t="s">
        <v>70</v>
      </c>
      <c r="D58" s="33">
        <v>0</v>
      </c>
      <c r="E58" s="31"/>
    </row>
    <row r="59" spans="2:5" ht="50.25" customHeight="1" x14ac:dyDescent="0.35">
      <c r="B59" s="54">
        <v>38</v>
      </c>
      <c r="C59" s="32" t="s">
        <v>71</v>
      </c>
      <c r="D59" s="33">
        <v>0</v>
      </c>
      <c r="E59" s="31"/>
    </row>
    <row r="60" spans="2:5" ht="58.5" customHeight="1" x14ac:dyDescent="0.35">
      <c r="B60" s="54">
        <v>39</v>
      </c>
      <c r="C60" s="32" t="s">
        <v>72</v>
      </c>
      <c r="D60" s="33">
        <v>0</v>
      </c>
      <c r="E60" s="31"/>
    </row>
    <row r="61" spans="2:5" ht="50.25" customHeight="1" x14ac:dyDescent="0.35">
      <c r="B61" s="54">
        <v>40</v>
      </c>
      <c r="C61" s="32" t="s">
        <v>73</v>
      </c>
      <c r="D61" s="33">
        <v>0</v>
      </c>
      <c r="E61" s="31"/>
    </row>
    <row r="62" spans="2:5" ht="26.25" customHeight="1" x14ac:dyDescent="0.35">
      <c r="B62" s="54">
        <v>42</v>
      </c>
      <c r="C62" s="28" t="s">
        <v>74</v>
      </c>
      <c r="D62" s="33">
        <v>0</v>
      </c>
      <c r="E62" s="31"/>
    </row>
    <row r="63" spans="2:5" x14ac:dyDescent="0.35">
      <c r="B63" s="54" t="s">
        <v>191</v>
      </c>
      <c r="C63" s="28" t="s">
        <v>75</v>
      </c>
      <c r="D63" s="33">
        <v>0</v>
      </c>
      <c r="E63" s="31"/>
    </row>
    <row r="64" spans="2:5" x14ac:dyDescent="0.35">
      <c r="B64" s="54">
        <v>43</v>
      </c>
      <c r="C64" s="38" t="s">
        <v>76</v>
      </c>
      <c r="D64" s="39">
        <v>0</v>
      </c>
      <c r="E64" s="40"/>
    </row>
    <row r="65" spans="2:6" x14ac:dyDescent="0.35">
      <c r="B65" s="54">
        <v>44</v>
      </c>
      <c r="C65" s="38" t="s">
        <v>77</v>
      </c>
      <c r="D65" s="39">
        <v>0</v>
      </c>
      <c r="E65" s="40"/>
    </row>
    <row r="66" spans="2:6" x14ac:dyDescent="0.35">
      <c r="B66" s="66">
        <v>45</v>
      </c>
      <c r="C66" s="47" t="s">
        <v>78</v>
      </c>
      <c r="D66" s="100">
        <v>3929662.4025433408</v>
      </c>
      <c r="E66" s="48"/>
    </row>
    <row r="67" spans="2:6" x14ac:dyDescent="0.35">
      <c r="B67" s="182" t="s">
        <v>79</v>
      </c>
      <c r="C67" s="182"/>
      <c r="D67" s="182"/>
      <c r="E67" s="182"/>
    </row>
    <row r="68" spans="2:6" x14ac:dyDescent="0.35">
      <c r="B68" s="54">
        <v>46</v>
      </c>
      <c r="C68" s="32" t="s">
        <v>17</v>
      </c>
      <c r="D68" s="33">
        <v>444022.86297155148</v>
      </c>
      <c r="E68" s="31">
        <v>40</v>
      </c>
    </row>
    <row r="69" spans="2:6" ht="38.25" customHeight="1" x14ac:dyDescent="0.35">
      <c r="B69" s="54">
        <v>47</v>
      </c>
      <c r="C69" s="32" t="s">
        <v>80</v>
      </c>
      <c r="D69" s="33">
        <v>0</v>
      </c>
      <c r="E69" s="31"/>
    </row>
    <row r="70" spans="2:6" ht="25.5" customHeight="1" x14ac:dyDescent="0.35">
      <c r="B70" s="54" t="s">
        <v>192</v>
      </c>
      <c r="C70" s="32" t="s">
        <v>81</v>
      </c>
      <c r="D70" s="33">
        <v>0</v>
      </c>
      <c r="E70" s="31"/>
    </row>
    <row r="71" spans="2:6" ht="24" customHeight="1" x14ac:dyDescent="0.35">
      <c r="B71" s="54" t="s">
        <v>193</v>
      </c>
      <c r="C71" s="32" t="s">
        <v>82</v>
      </c>
      <c r="D71" s="33">
        <v>186921.13702844892</v>
      </c>
      <c r="E71" s="31">
        <v>40</v>
      </c>
    </row>
    <row r="72" spans="2:6" ht="44.25" customHeight="1" x14ac:dyDescent="0.35">
      <c r="B72" s="54">
        <v>48</v>
      </c>
      <c r="C72" s="32" t="s">
        <v>83</v>
      </c>
      <c r="D72" s="33">
        <v>30246.342872384284</v>
      </c>
      <c r="E72" s="31">
        <v>41</v>
      </c>
      <c r="F72" s="105"/>
    </row>
    <row r="73" spans="2:6" x14ac:dyDescent="0.35">
      <c r="B73" s="54">
        <v>49</v>
      </c>
      <c r="C73" s="13" t="s">
        <v>33</v>
      </c>
      <c r="D73" s="33">
        <v>0</v>
      </c>
      <c r="E73" s="31"/>
    </row>
    <row r="74" spans="2:6" x14ac:dyDescent="0.35">
      <c r="B74" s="54">
        <v>50</v>
      </c>
      <c r="C74" s="32" t="s">
        <v>34</v>
      </c>
      <c r="D74" s="33">
        <v>0</v>
      </c>
      <c r="E74" s="31"/>
    </row>
    <row r="75" spans="2:6" x14ac:dyDescent="0.35">
      <c r="B75" s="66">
        <v>51</v>
      </c>
      <c r="C75" s="46" t="s">
        <v>84</v>
      </c>
      <c r="D75" s="51">
        <v>661190.3428723847</v>
      </c>
      <c r="E75" s="49"/>
    </row>
    <row r="76" spans="2:6" x14ac:dyDescent="0.35">
      <c r="B76" s="181" t="s">
        <v>85</v>
      </c>
      <c r="C76" s="181"/>
      <c r="D76" s="181"/>
      <c r="E76" s="181"/>
    </row>
    <row r="77" spans="2:6" ht="22.5" customHeight="1" x14ac:dyDescent="0.35">
      <c r="B77" s="63">
        <v>52</v>
      </c>
      <c r="C77" s="32" t="s">
        <v>86</v>
      </c>
      <c r="D77" s="33">
        <v>-101076.749011949</v>
      </c>
      <c r="E77" s="31">
        <v>40</v>
      </c>
    </row>
    <row r="78" spans="2:6" ht="59.25" customHeight="1" x14ac:dyDescent="0.35">
      <c r="B78" s="63">
        <v>53</v>
      </c>
      <c r="C78" s="32" t="s">
        <v>87</v>
      </c>
      <c r="D78" s="33">
        <v>0</v>
      </c>
      <c r="E78" s="31"/>
    </row>
    <row r="79" spans="2:6" ht="55.5" customHeight="1" x14ac:dyDescent="0.35">
      <c r="B79" s="63">
        <v>54</v>
      </c>
      <c r="C79" s="32" t="s">
        <v>88</v>
      </c>
      <c r="D79" s="33">
        <v>0</v>
      </c>
      <c r="E79" s="31"/>
    </row>
    <row r="80" spans="2:6" ht="51.75" customHeight="1" x14ac:dyDescent="0.35">
      <c r="B80" s="63">
        <v>55</v>
      </c>
      <c r="C80" s="32" t="s">
        <v>89</v>
      </c>
      <c r="D80" s="33">
        <v>0</v>
      </c>
      <c r="E80" s="31"/>
    </row>
    <row r="81" spans="2:11" ht="30" x14ac:dyDescent="0.35">
      <c r="B81" s="63" t="s">
        <v>194</v>
      </c>
      <c r="C81" s="28" t="s">
        <v>90</v>
      </c>
      <c r="D81" s="30">
        <v>0</v>
      </c>
      <c r="E81" s="31"/>
    </row>
    <row r="82" spans="2:11" x14ac:dyDescent="0.35">
      <c r="B82" s="63" t="s">
        <v>195</v>
      </c>
      <c r="C82" s="28" t="s">
        <v>91</v>
      </c>
      <c r="D82" s="30">
        <v>0</v>
      </c>
      <c r="E82" s="31"/>
      <c r="J82" s="118"/>
    </row>
    <row r="83" spans="2:11" x14ac:dyDescent="0.35">
      <c r="B83" s="63">
        <v>57</v>
      </c>
      <c r="C83" s="38" t="s">
        <v>92</v>
      </c>
      <c r="D83" s="39">
        <v>-101076.749011949</v>
      </c>
      <c r="E83" s="162"/>
      <c r="J83" s="118"/>
    </row>
    <row r="84" spans="2:11" x14ac:dyDescent="0.35">
      <c r="B84" s="63">
        <v>58</v>
      </c>
      <c r="C84" s="38" t="s">
        <v>93</v>
      </c>
      <c r="D84" s="39">
        <v>560113.59386043565</v>
      </c>
      <c r="E84" s="31"/>
      <c r="J84" s="118"/>
    </row>
    <row r="85" spans="2:11" x14ac:dyDescent="0.35">
      <c r="B85" s="63">
        <v>59</v>
      </c>
      <c r="C85" s="38" t="s">
        <v>94</v>
      </c>
      <c r="D85" s="39">
        <v>4489775.9964039996</v>
      </c>
      <c r="E85" s="31"/>
      <c r="J85" s="118"/>
    </row>
    <row r="86" spans="2:11" x14ac:dyDescent="0.35">
      <c r="B86" s="63">
        <v>60</v>
      </c>
      <c r="C86" s="46" t="s">
        <v>95</v>
      </c>
      <c r="D86" s="51">
        <v>23922959.0744427</v>
      </c>
      <c r="E86" s="49"/>
      <c r="J86" s="118"/>
    </row>
    <row r="87" spans="2:11" x14ac:dyDescent="0.35">
      <c r="B87" s="181" t="s">
        <v>96</v>
      </c>
      <c r="C87" s="181"/>
      <c r="D87" s="181"/>
      <c r="E87" s="181"/>
      <c r="J87" s="118"/>
    </row>
    <row r="88" spans="2:11" x14ac:dyDescent="0.35">
      <c r="B88" s="54">
        <v>61</v>
      </c>
      <c r="C88" s="32" t="s">
        <v>32</v>
      </c>
      <c r="D88" s="106">
        <v>0.1643</v>
      </c>
      <c r="E88" s="81"/>
      <c r="J88" s="118"/>
    </row>
    <row r="89" spans="2:11" x14ac:dyDescent="0.35">
      <c r="B89" s="54">
        <v>62</v>
      </c>
      <c r="C89" s="32" t="s">
        <v>97</v>
      </c>
      <c r="D89" s="106">
        <v>0.1643</v>
      </c>
      <c r="E89" s="81"/>
      <c r="J89" s="118"/>
      <c r="K89" s="119"/>
    </row>
    <row r="90" spans="2:11" x14ac:dyDescent="0.35">
      <c r="B90" s="54">
        <v>63</v>
      </c>
      <c r="C90" s="32" t="s">
        <v>98</v>
      </c>
      <c r="D90" s="106">
        <v>0.18770000000000001</v>
      </c>
      <c r="E90" s="81"/>
    </row>
    <row r="91" spans="2:11" x14ac:dyDescent="0.35">
      <c r="B91" s="54">
        <v>64</v>
      </c>
      <c r="C91" s="32" t="s">
        <v>99</v>
      </c>
      <c r="D91" s="81">
        <f>4.5%+SUM(D92:D96)</f>
        <v>8.3350000000000007E-2</v>
      </c>
      <c r="E91" s="81"/>
      <c r="F91" s="104"/>
    </row>
    <row r="92" spans="2:11" x14ac:dyDescent="0.35">
      <c r="B92" s="54">
        <v>65</v>
      </c>
      <c r="C92" s="13" t="s">
        <v>35</v>
      </c>
      <c r="D92" s="41">
        <v>2.5000000000000001E-2</v>
      </c>
      <c r="E92" s="81"/>
    </row>
    <row r="93" spans="2:11" x14ac:dyDescent="0.35">
      <c r="B93" s="54">
        <v>66</v>
      </c>
      <c r="C93" s="13" t="s">
        <v>276</v>
      </c>
      <c r="D93" s="41">
        <v>3.3500000000000001E-3</v>
      </c>
      <c r="E93" s="81"/>
      <c r="F93" s="120"/>
    </row>
    <row r="94" spans="2:11" x14ac:dyDescent="0.35">
      <c r="B94" s="54">
        <v>67</v>
      </c>
      <c r="C94" s="13" t="s">
        <v>100</v>
      </c>
      <c r="D94" s="41">
        <v>0</v>
      </c>
      <c r="E94" s="81"/>
    </row>
    <row r="95" spans="2:11" ht="20" x14ac:dyDescent="0.35">
      <c r="B95" s="54" t="s">
        <v>196</v>
      </c>
      <c r="C95" s="13" t="s">
        <v>283</v>
      </c>
      <c r="D95" s="41">
        <v>0.01</v>
      </c>
      <c r="E95" s="81"/>
    </row>
    <row r="96" spans="2:11" ht="22.5" customHeight="1" x14ac:dyDescent="0.35">
      <c r="B96" s="54" t="s">
        <v>197</v>
      </c>
      <c r="C96" s="13" t="s">
        <v>265</v>
      </c>
      <c r="D96" s="41">
        <v>0</v>
      </c>
      <c r="E96" s="81"/>
    </row>
    <row r="97" spans="2:6" ht="36" customHeight="1" x14ac:dyDescent="0.35">
      <c r="B97" s="66">
        <v>68</v>
      </c>
      <c r="C97" s="46" t="s">
        <v>101</v>
      </c>
      <c r="D97" s="165">
        <f>D88-D91</f>
        <v>8.0949999999999994E-2</v>
      </c>
      <c r="E97" s="165"/>
      <c r="F97" s="81"/>
    </row>
    <row r="98" spans="2:6" ht="15" customHeight="1" x14ac:dyDescent="0.35">
      <c r="B98" s="181" t="s">
        <v>102</v>
      </c>
      <c r="C98" s="181"/>
      <c r="D98" s="181"/>
      <c r="E98" s="181"/>
    </row>
    <row r="99" spans="2:6" ht="49.5" customHeight="1" x14ac:dyDescent="0.35">
      <c r="B99" s="54">
        <v>72</v>
      </c>
      <c r="C99" s="32" t="s">
        <v>103</v>
      </c>
      <c r="D99" s="163">
        <v>24820.248494219406</v>
      </c>
      <c r="E99" s="31" t="s">
        <v>279</v>
      </c>
    </row>
    <row r="100" spans="2:6" ht="48" customHeight="1" x14ac:dyDescent="0.35">
      <c r="B100" s="54">
        <v>73</v>
      </c>
      <c r="C100" s="32" t="s">
        <v>104</v>
      </c>
      <c r="D100" s="163">
        <v>102070.2747010492</v>
      </c>
      <c r="E100" s="31" t="s">
        <v>280</v>
      </c>
    </row>
    <row r="101" spans="2:6" ht="34.5" customHeight="1" x14ac:dyDescent="0.35">
      <c r="B101" s="66">
        <v>75</v>
      </c>
      <c r="C101" s="50" t="s">
        <v>105</v>
      </c>
      <c r="D101" s="164">
        <v>23692.148346000002</v>
      </c>
      <c r="E101" s="49">
        <v>23</v>
      </c>
    </row>
    <row r="102" spans="2:6" ht="15" customHeight="1" x14ac:dyDescent="0.35">
      <c r="B102" s="181" t="s">
        <v>106</v>
      </c>
      <c r="C102" s="181"/>
      <c r="D102" s="181"/>
      <c r="E102" s="181"/>
    </row>
    <row r="103" spans="2:6" ht="24" customHeight="1" x14ac:dyDescent="0.35">
      <c r="B103" s="54">
        <v>76</v>
      </c>
      <c r="C103" s="32" t="s">
        <v>108</v>
      </c>
      <c r="D103" s="30"/>
      <c r="E103" s="31"/>
    </row>
    <row r="104" spans="2:6" ht="22.5" customHeight="1" x14ac:dyDescent="0.35">
      <c r="B104" s="54">
        <v>77</v>
      </c>
      <c r="C104" s="32" t="s">
        <v>107</v>
      </c>
      <c r="D104" s="30"/>
      <c r="E104" s="31"/>
    </row>
    <row r="105" spans="2:6" ht="21" customHeight="1" x14ac:dyDescent="0.35">
      <c r="B105" s="54">
        <v>78</v>
      </c>
      <c r="C105" s="32" t="s">
        <v>109</v>
      </c>
      <c r="D105" s="30"/>
      <c r="E105" s="31"/>
    </row>
    <row r="106" spans="2:6" ht="24" customHeight="1" x14ac:dyDescent="0.35">
      <c r="B106" s="66">
        <v>79</v>
      </c>
      <c r="C106" s="50" t="s">
        <v>36</v>
      </c>
      <c r="D106" s="101"/>
      <c r="E106" s="49"/>
    </row>
    <row r="107" spans="2:6" ht="15" customHeight="1" x14ac:dyDescent="0.35">
      <c r="B107" s="181" t="s">
        <v>110</v>
      </c>
      <c r="C107" s="181"/>
      <c r="D107" s="181"/>
      <c r="E107" s="181"/>
    </row>
    <row r="108" spans="2:6" x14ac:dyDescent="0.35">
      <c r="B108" s="54">
        <v>80</v>
      </c>
      <c r="C108" s="32" t="s">
        <v>111</v>
      </c>
      <c r="D108" s="30"/>
      <c r="E108" s="31"/>
    </row>
    <row r="109" spans="2:6" ht="22.5" customHeight="1" x14ac:dyDescent="0.35">
      <c r="B109" s="54">
        <v>81</v>
      </c>
      <c r="C109" s="32" t="s">
        <v>112</v>
      </c>
      <c r="D109" s="30"/>
      <c r="E109" s="31"/>
    </row>
    <row r="110" spans="2:6" x14ac:dyDescent="0.35">
      <c r="B110" s="54">
        <v>82</v>
      </c>
      <c r="C110" s="32" t="s">
        <v>113</v>
      </c>
      <c r="D110" s="30"/>
      <c r="E110" s="31"/>
    </row>
    <row r="111" spans="2:6" ht="21.75" customHeight="1" x14ac:dyDescent="0.35">
      <c r="B111" s="54">
        <v>83</v>
      </c>
      <c r="C111" s="32" t="s">
        <v>114</v>
      </c>
      <c r="D111" s="30"/>
      <c r="E111" s="31"/>
    </row>
    <row r="112" spans="2:6" x14ac:dyDescent="0.35">
      <c r="B112" s="54">
        <v>84</v>
      </c>
      <c r="C112" s="32" t="s">
        <v>37</v>
      </c>
      <c r="D112" s="30"/>
      <c r="E112" s="31"/>
    </row>
    <row r="113" spans="2:5" ht="23.25" customHeight="1" thickBot="1" x14ac:dyDescent="0.4">
      <c r="B113" s="64">
        <v>85</v>
      </c>
      <c r="C113" s="36" t="s">
        <v>115</v>
      </c>
      <c r="D113" s="34"/>
      <c r="E113" s="35"/>
    </row>
    <row r="114" spans="2:5" x14ac:dyDescent="0.35">
      <c r="B114" s="184" t="s">
        <v>286</v>
      </c>
      <c r="C114" s="184"/>
      <c r="D114" s="184"/>
      <c r="E114" s="184"/>
    </row>
    <row r="115" spans="2:5" ht="42" customHeight="1" x14ac:dyDescent="0.35">
      <c r="B115" s="179" t="s">
        <v>284</v>
      </c>
      <c r="C115" s="179"/>
      <c r="D115" s="179"/>
      <c r="E115" s="179"/>
    </row>
    <row r="116" spans="2:5" x14ac:dyDescent="0.35">
      <c r="B116" s="166" t="s">
        <v>285</v>
      </c>
      <c r="C116" s="166"/>
      <c r="D116" s="117"/>
      <c r="E116" s="26"/>
    </row>
    <row r="117" spans="2:5" x14ac:dyDescent="0.35">
      <c r="B117" s="159"/>
      <c r="C117" s="159"/>
      <c r="D117" s="160"/>
      <c r="E117" s="161"/>
    </row>
  </sheetData>
  <sheetProtection algorithmName="SHA-512" hashValue="0Es+ugYdsxQ17+zrH2ap9/tSpj8+BPJIUSm4RSsEeA60+m6UoCi23i2KQVmPi+/+Px0O7rELjh9bjeEJRLMZcQ==" saltValue="0k4ersWTg114u2jGqs29Eg==" spinCount="100000" sheet="1" objects="1" scenarios="1"/>
  <mergeCells count="16">
    <mergeCell ref="B6:G6"/>
    <mergeCell ref="B7:G7"/>
    <mergeCell ref="B115:E115"/>
    <mergeCell ref="B9:D9"/>
    <mergeCell ref="B10:E10"/>
    <mergeCell ref="B20:E20"/>
    <mergeCell ref="B47:E47"/>
    <mergeCell ref="B57:E57"/>
    <mergeCell ref="B67:E67"/>
    <mergeCell ref="B76:E76"/>
    <mergeCell ref="B87:E87"/>
    <mergeCell ref="B98:E98"/>
    <mergeCell ref="B102:E102"/>
    <mergeCell ref="B107:E107"/>
    <mergeCell ref="C8:E8"/>
    <mergeCell ref="B114:E114"/>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4BA9-060F-4588-95D1-FB59F1F3F7AF}">
  <dimension ref="B1:AG47"/>
  <sheetViews>
    <sheetView showGridLines="0" workbookViewId="0">
      <selection activeCell="B4" sqref="B4"/>
    </sheetView>
  </sheetViews>
  <sheetFormatPr defaultRowHeight="14.5" x14ac:dyDescent="0.35"/>
  <cols>
    <col min="1" max="1" width="4.453125" customWidth="1"/>
    <col min="2" max="2" width="7" customWidth="1"/>
    <col min="3" max="3" width="58.453125" customWidth="1"/>
    <col min="4" max="4" width="8.6328125" bestFit="1" customWidth="1"/>
    <col min="15" max="15" width="9.54296875" bestFit="1" customWidth="1"/>
  </cols>
  <sheetData>
    <row r="1" spans="2:33" ht="12.75" customHeight="1" x14ac:dyDescent="0.35"/>
    <row r="2" spans="2:33" x14ac:dyDescent="0.35">
      <c r="B2" s="71" t="s">
        <v>0</v>
      </c>
      <c r="C2" s="123"/>
      <c r="D2" s="123"/>
    </row>
    <row r="3" spans="2:33" x14ac:dyDescent="0.35">
      <c r="B3" s="1"/>
      <c r="C3" s="1"/>
      <c r="D3" s="1"/>
    </row>
    <row r="4" spans="2:33" ht="15.5" x14ac:dyDescent="0.35">
      <c r="B4" s="124" t="s">
        <v>123</v>
      </c>
      <c r="C4" s="2"/>
      <c r="D4" s="2"/>
    </row>
    <row r="5" spans="2:33" x14ac:dyDescent="0.35">
      <c r="B5" s="1"/>
      <c r="C5" s="1"/>
      <c r="D5" s="1"/>
    </row>
    <row r="6" spans="2:33" ht="89.5" customHeight="1" x14ac:dyDescent="0.35">
      <c r="B6" s="186" t="s">
        <v>290</v>
      </c>
      <c r="C6" s="186"/>
      <c r="D6" s="186"/>
      <c r="E6" s="186"/>
      <c r="F6" s="186"/>
      <c r="G6" s="186"/>
      <c r="H6" s="186"/>
      <c r="I6" s="186"/>
      <c r="J6" s="186"/>
      <c r="K6" s="186"/>
      <c r="M6" s="179"/>
      <c r="N6" s="186"/>
      <c r="O6" s="186"/>
      <c r="P6" s="186"/>
      <c r="Q6" s="186"/>
      <c r="R6" s="186"/>
      <c r="S6" s="186"/>
      <c r="T6" s="186"/>
      <c r="U6" s="186"/>
      <c r="V6" s="186"/>
      <c r="X6" s="187"/>
      <c r="Y6" s="186"/>
      <c r="Z6" s="186"/>
      <c r="AA6" s="186"/>
      <c r="AB6" s="186"/>
      <c r="AC6" s="186"/>
      <c r="AD6" s="186"/>
      <c r="AE6" s="186"/>
      <c r="AF6" s="186"/>
      <c r="AG6" s="186"/>
    </row>
    <row r="7" spans="2:33" x14ac:dyDescent="0.35">
      <c r="B7" s="125"/>
      <c r="C7" s="126"/>
      <c r="D7" s="126"/>
    </row>
    <row r="8" spans="2:33" ht="15" thickBot="1" x14ac:dyDescent="0.4">
      <c r="B8" s="27"/>
    </row>
    <row r="9" spans="2:33" ht="32.25" customHeight="1" thickBot="1" x14ac:dyDescent="0.4">
      <c r="B9" s="53"/>
      <c r="C9" s="156" t="s">
        <v>2</v>
      </c>
      <c r="D9" s="188" t="s">
        <v>124</v>
      </c>
      <c r="E9" s="188"/>
      <c r="F9" s="188"/>
      <c r="G9" s="188"/>
      <c r="H9" s="189" t="s">
        <v>125</v>
      </c>
      <c r="I9" s="189"/>
      <c r="J9" s="189"/>
      <c r="K9" s="189"/>
    </row>
    <row r="10" spans="2:33" ht="24" customHeight="1" x14ac:dyDescent="0.35">
      <c r="B10" s="127" t="s">
        <v>126</v>
      </c>
      <c r="C10" s="128" t="s">
        <v>127</v>
      </c>
      <c r="D10" s="129">
        <f>Tartalom!B3</f>
        <v>45199</v>
      </c>
      <c r="E10" s="129">
        <f>EOMONTH(D10,-3)</f>
        <v>45107</v>
      </c>
      <c r="F10" s="129">
        <f>EOMONTH(E10,-3)</f>
        <v>45016</v>
      </c>
      <c r="G10" s="129">
        <f>EOMONTH(F10,-3)</f>
        <v>44926</v>
      </c>
      <c r="H10" s="129">
        <f>Tartalom!B3</f>
        <v>45199</v>
      </c>
      <c r="I10" s="129">
        <f>EOMONTH(H10,-3)</f>
        <v>45107</v>
      </c>
      <c r="J10" s="129">
        <f>EOMONTH(I10,-3)</f>
        <v>45016</v>
      </c>
      <c r="K10" s="129">
        <f>EOMONTH(J10,-3)</f>
        <v>44926</v>
      </c>
    </row>
    <row r="11" spans="2:33" x14ac:dyDescent="0.35">
      <c r="B11" s="130" t="s">
        <v>128</v>
      </c>
      <c r="C11" s="131" t="s">
        <v>129</v>
      </c>
      <c r="D11" s="66">
        <v>12</v>
      </c>
      <c r="E11" s="66">
        <v>12</v>
      </c>
      <c r="F11" s="66">
        <v>12</v>
      </c>
      <c r="G11" s="66">
        <v>12</v>
      </c>
      <c r="H11" s="66">
        <v>12</v>
      </c>
      <c r="I11" s="66">
        <v>12</v>
      </c>
      <c r="J11" s="66">
        <v>12</v>
      </c>
      <c r="K11" s="66">
        <v>12</v>
      </c>
      <c r="N11" s="105"/>
      <c r="O11" s="105"/>
    </row>
    <row r="12" spans="2:33" ht="15" customHeight="1" x14ac:dyDescent="0.35">
      <c r="B12" s="185" t="s">
        <v>130</v>
      </c>
      <c r="C12" s="185"/>
      <c r="D12" s="185"/>
      <c r="E12" s="185"/>
      <c r="F12" s="185"/>
      <c r="G12" s="185"/>
      <c r="H12" s="185"/>
      <c r="I12" s="185"/>
      <c r="J12" s="185"/>
      <c r="K12" s="185"/>
      <c r="L12" s="132"/>
      <c r="N12" s="105"/>
      <c r="O12" s="105"/>
    </row>
    <row r="13" spans="2:33" ht="27.75" customHeight="1" x14ac:dyDescent="0.35">
      <c r="B13" s="130">
        <v>1</v>
      </c>
      <c r="C13" s="133" t="s">
        <v>131</v>
      </c>
      <c r="D13" s="68"/>
      <c r="E13" s="68"/>
      <c r="F13" s="68"/>
      <c r="G13" s="68"/>
      <c r="H13" s="134">
        <v>8855477.8372028265</v>
      </c>
      <c r="I13" s="134">
        <v>7908169.7684606388</v>
      </c>
      <c r="J13" s="134">
        <v>6256646.1449270211</v>
      </c>
      <c r="K13" s="134">
        <v>5286790.0256242296</v>
      </c>
      <c r="N13" s="105"/>
      <c r="O13" s="105"/>
    </row>
    <row r="14" spans="2:33" ht="25.5" customHeight="1" x14ac:dyDescent="0.35">
      <c r="B14" s="185" t="s">
        <v>132</v>
      </c>
      <c r="C14" s="185"/>
      <c r="D14" s="185"/>
      <c r="E14" s="185"/>
      <c r="F14" s="185"/>
      <c r="G14" s="185"/>
      <c r="H14" s="185"/>
      <c r="I14" s="185"/>
      <c r="J14" s="185"/>
      <c r="K14" s="185"/>
      <c r="L14" s="132"/>
    </row>
    <row r="15" spans="2:33" x14ac:dyDescent="0.35">
      <c r="B15" s="135">
        <v>2</v>
      </c>
      <c r="C15" s="155" t="s">
        <v>133</v>
      </c>
      <c r="D15" s="136">
        <v>17807960.662672747</v>
      </c>
      <c r="E15" s="136">
        <v>17240721.429198168</v>
      </c>
      <c r="F15" s="136">
        <v>14281410.476889225</v>
      </c>
      <c r="G15" s="136">
        <v>13487910.077628186</v>
      </c>
      <c r="H15" s="136">
        <v>1145679.1160446773</v>
      </c>
      <c r="I15" s="136">
        <v>1116103.0432138105</v>
      </c>
      <c r="J15" s="136">
        <v>925999.84782746469</v>
      </c>
      <c r="K15" s="136">
        <v>873016.02042170905</v>
      </c>
    </row>
    <row r="16" spans="2:33" x14ac:dyDescent="0.35">
      <c r="B16" s="137">
        <v>3</v>
      </c>
      <c r="C16" s="138" t="s">
        <v>134</v>
      </c>
      <c r="D16" s="139">
        <v>12071722.598105706</v>
      </c>
      <c r="E16" s="139">
        <v>11575553.729802392</v>
      </c>
      <c r="F16" s="139">
        <v>9714313.5842306782</v>
      </c>
      <c r="G16" s="139">
        <v>9166094.1145538986</v>
      </c>
      <c r="H16" s="139">
        <v>603586.12990528531</v>
      </c>
      <c r="I16" s="139">
        <v>578777.68649011955</v>
      </c>
      <c r="J16" s="139">
        <v>485715.67921153386</v>
      </c>
      <c r="K16" s="139">
        <v>458304.70572769502</v>
      </c>
    </row>
    <row r="17" spans="2:11" x14ac:dyDescent="0.35">
      <c r="B17" s="135">
        <v>4</v>
      </c>
      <c r="C17" s="140" t="s">
        <v>135</v>
      </c>
      <c r="D17" s="136">
        <v>4165559.2020944729</v>
      </c>
      <c r="E17" s="136">
        <v>4107149.428941634</v>
      </c>
      <c r="F17" s="136">
        <v>3360161.1136563146</v>
      </c>
      <c r="G17" s="136">
        <v>3175787.1176084285</v>
      </c>
      <c r="H17" s="136">
        <v>524397.98049645836</v>
      </c>
      <c r="I17" s="136">
        <v>518351.42412211979</v>
      </c>
      <c r="J17" s="136">
        <v>425294.6332231632</v>
      </c>
      <c r="K17" s="136">
        <v>399763.97365577146</v>
      </c>
    </row>
    <row r="18" spans="2:11" x14ac:dyDescent="0.35">
      <c r="B18" s="135">
        <v>5</v>
      </c>
      <c r="C18" s="155" t="s">
        <v>136</v>
      </c>
      <c r="D18" s="136">
        <v>9081188.9988220874</v>
      </c>
      <c r="E18" s="136">
        <v>8821883.3009242173</v>
      </c>
      <c r="F18" s="136">
        <v>7930723.0149129247</v>
      </c>
      <c r="G18" s="136">
        <v>7436331.2508421568</v>
      </c>
      <c r="H18" s="136">
        <v>4582965.8894414222</v>
      </c>
      <c r="I18" s="136">
        <v>4442562.4141900465</v>
      </c>
      <c r="J18" s="136">
        <v>4080776.7097138674</v>
      </c>
      <c r="K18" s="136">
        <v>3792705.1463094112</v>
      </c>
    </row>
    <row r="19" spans="2:11" x14ac:dyDescent="0.35">
      <c r="B19" s="135">
        <v>6</v>
      </c>
      <c r="C19" s="141" t="s">
        <v>137</v>
      </c>
      <c r="D19" s="136">
        <v>304867.34211362206</v>
      </c>
      <c r="E19" s="136">
        <v>286908.45271975495</v>
      </c>
      <c r="F19" s="136">
        <v>213990.22690582034</v>
      </c>
      <c r="G19" s="136">
        <v>203332.18728873649</v>
      </c>
      <c r="H19" s="136">
        <v>75095.659858553379</v>
      </c>
      <c r="I19" s="136">
        <v>70698.518507988294</v>
      </c>
      <c r="J19" s="136">
        <v>52754.237565694588</v>
      </c>
      <c r="K19" s="136">
        <v>50185.802119936627</v>
      </c>
    </row>
    <row r="20" spans="2:11" x14ac:dyDescent="0.35">
      <c r="B20" s="135">
        <v>7</v>
      </c>
      <c r="C20" s="140" t="s">
        <v>138</v>
      </c>
      <c r="D20" s="136">
        <v>8771016.2361781001</v>
      </c>
      <c r="E20" s="136">
        <v>8531520.2068990376</v>
      </c>
      <c r="F20" s="136">
        <v>7714682.2483870536</v>
      </c>
      <c r="G20" s="136">
        <v>7231939.9938172586</v>
      </c>
      <c r="H20" s="136">
        <v>4502564.8090525018</v>
      </c>
      <c r="I20" s="136">
        <v>4368409.2543766331</v>
      </c>
      <c r="J20" s="136">
        <v>4025971.9325281233</v>
      </c>
      <c r="K20" s="136">
        <v>3741460.2744533122</v>
      </c>
    </row>
    <row r="21" spans="2:11" x14ac:dyDescent="0.35">
      <c r="B21" s="135">
        <v>8</v>
      </c>
      <c r="C21" s="140" t="s">
        <v>139</v>
      </c>
      <c r="D21" s="136">
        <v>5305.4205303666668</v>
      </c>
      <c r="E21" s="136">
        <v>3454.6413054250002</v>
      </c>
      <c r="F21" s="136">
        <v>2050.5396200499995</v>
      </c>
      <c r="G21" s="136">
        <v>1059.0697361625</v>
      </c>
      <c r="H21" s="136">
        <v>5305.4205303666668</v>
      </c>
      <c r="I21" s="136">
        <v>3454.6413054250002</v>
      </c>
      <c r="J21" s="136">
        <v>2050.5396200499995</v>
      </c>
      <c r="K21" s="136">
        <v>1059.0697361625</v>
      </c>
    </row>
    <row r="22" spans="2:11" x14ac:dyDescent="0.35">
      <c r="B22" s="135">
        <v>9</v>
      </c>
      <c r="C22" s="140" t="s">
        <v>140</v>
      </c>
      <c r="D22" s="142"/>
      <c r="E22" s="142"/>
      <c r="F22" s="142"/>
      <c r="G22" s="142"/>
      <c r="H22" s="136">
        <v>0</v>
      </c>
      <c r="I22" s="136">
        <v>0</v>
      </c>
      <c r="J22" s="136">
        <v>0</v>
      </c>
      <c r="K22" s="136">
        <v>0</v>
      </c>
    </row>
    <row r="23" spans="2:11" ht="21.75" customHeight="1" x14ac:dyDescent="0.35">
      <c r="B23" s="135">
        <v>10</v>
      </c>
      <c r="C23" s="155" t="s">
        <v>141</v>
      </c>
      <c r="D23" s="136">
        <v>3733620.6251651687</v>
      </c>
      <c r="E23" s="136">
        <v>3555496.8938920344</v>
      </c>
      <c r="F23" s="136">
        <v>3031146.1566467718</v>
      </c>
      <c r="G23" s="136">
        <v>2826902.9245543503</v>
      </c>
      <c r="H23" s="136">
        <v>624747.26065145538</v>
      </c>
      <c r="I23" s="136">
        <v>603607.44861968537</v>
      </c>
      <c r="J23" s="136">
        <v>537928.05104190612</v>
      </c>
      <c r="K23" s="136">
        <v>501369.3931460962</v>
      </c>
    </row>
    <row r="24" spans="2:11" ht="21.5" x14ac:dyDescent="0.35">
      <c r="B24" s="135">
        <v>11</v>
      </c>
      <c r="C24" s="141" t="s">
        <v>142</v>
      </c>
      <c r="D24" s="136">
        <v>149743.4128573772</v>
      </c>
      <c r="E24" s="136">
        <v>152865.42325504075</v>
      </c>
      <c r="F24" s="136">
        <v>131243.62772552873</v>
      </c>
      <c r="G24" s="136">
        <v>115451.92683014272</v>
      </c>
      <c r="H24" s="136">
        <v>149743.4128573772</v>
      </c>
      <c r="I24" s="136">
        <v>152865.42325504075</v>
      </c>
      <c r="J24" s="136">
        <v>131243.62772552873</v>
      </c>
      <c r="K24" s="136">
        <v>115451.92683014272</v>
      </c>
    </row>
    <row r="25" spans="2:11" x14ac:dyDescent="0.35">
      <c r="B25" s="135">
        <v>12</v>
      </c>
      <c r="C25" s="141" t="s">
        <v>143</v>
      </c>
      <c r="D25" s="136">
        <v>0</v>
      </c>
      <c r="E25" s="136">
        <v>0</v>
      </c>
      <c r="F25" s="136">
        <v>0</v>
      </c>
      <c r="G25" s="136">
        <v>0</v>
      </c>
      <c r="H25" s="136">
        <v>0</v>
      </c>
      <c r="I25" s="136">
        <v>0</v>
      </c>
      <c r="J25" s="136">
        <v>0</v>
      </c>
      <c r="K25" s="136">
        <v>0</v>
      </c>
    </row>
    <row r="26" spans="2:11" x14ac:dyDescent="0.35">
      <c r="B26" s="135">
        <v>13</v>
      </c>
      <c r="C26" s="143" t="s">
        <v>144</v>
      </c>
      <c r="D26" s="136">
        <v>3583877.2123077922</v>
      </c>
      <c r="E26" s="136">
        <v>3402631.4706369922</v>
      </c>
      <c r="F26" s="136">
        <v>2899902.5289212433</v>
      </c>
      <c r="G26" s="136">
        <v>2711450.9977242076</v>
      </c>
      <c r="H26" s="136">
        <v>475003.84779407829</v>
      </c>
      <c r="I26" s="136">
        <v>450742.02536464453</v>
      </c>
      <c r="J26" s="136">
        <v>406684.42331637739</v>
      </c>
      <c r="K26" s="136">
        <v>385917.46631595335</v>
      </c>
    </row>
    <row r="27" spans="2:11" x14ac:dyDescent="0.35">
      <c r="B27" s="135">
        <v>14</v>
      </c>
      <c r="C27" s="155" t="s">
        <v>145</v>
      </c>
      <c r="D27" s="136">
        <v>239340.18873958933</v>
      </c>
      <c r="E27" s="136">
        <v>231571.00278276918</v>
      </c>
      <c r="F27" s="136">
        <v>213934.58221194925</v>
      </c>
      <c r="G27" s="136">
        <v>233444.87132874259</v>
      </c>
      <c r="H27" s="136">
        <v>161812.39966226165</v>
      </c>
      <c r="I27" s="136">
        <v>163881.62969913668</v>
      </c>
      <c r="J27" s="136">
        <v>156384.60079684612</v>
      </c>
      <c r="K27" s="136">
        <v>179706.60615041305</v>
      </c>
    </row>
    <row r="28" spans="2:11" x14ac:dyDescent="0.35">
      <c r="B28" s="135">
        <v>15</v>
      </c>
      <c r="C28" s="155" t="s">
        <v>146</v>
      </c>
      <c r="D28" s="136">
        <v>2900323.6816391945</v>
      </c>
      <c r="E28" s="136">
        <v>2970201.5618864503</v>
      </c>
      <c r="F28" s="136">
        <v>2839120.279766331</v>
      </c>
      <c r="G28" s="136">
        <v>2529333.6141440058</v>
      </c>
      <c r="H28" s="136">
        <v>50248.013053785216</v>
      </c>
      <c r="I28" s="136">
        <v>53928.761143995944</v>
      </c>
      <c r="J28" s="136">
        <v>52587.672115280788</v>
      </c>
      <c r="K28" s="136">
        <v>54203.47545903665</v>
      </c>
    </row>
    <row r="29" spans="2:11" x14ac:dyDescent="0.35">
      <c r="B29" s="130">
        <v>16</v>
      </c>
      <c r="C29" s="144" t="s">
        <v>147</v>
      </c>
      <c r="D29" s="69"/>
      <c r="E29" s="69"/>
      <c r="F29" s="69"/>
      <c r="G29" s="69"/>
      <c r="H29" s="134">
        <v>6565452.6788536021</v>
      </c>
      <c r="I29" s="134">
        <v>6380083.296866674</v>
      </c>
      <c r="J29" s="134">
        <v>5753676.881495364</v>
      </c>
      <c r="K29" s="134">
        <v>5401000.6414866652</v>
      </c>
    </row>
    <row r="30" spans="2:11" ht="20.25" customHeight="1" x14ac:dyDescent="0.35">
      <c r="B30" s="185" t="s">
        <v>148</v>
      </c>
      <c r="C30" s="185"/>
      <c r="D30" s="185"/>
      <c r="E30" s="185"/>
      <c r="F30" s="185"/>
      <c r="G30" s="185"/>
      <c r="H30" s="185"/>
      <c r="I30" s="185"/>
      <c r="J30" s="185"/>
      <c r="K30" s="185"/>
    </row>
    <row r="31" spans="2:11" x14ac:dyDescent="0.35">
      <c r="B31" s="135">
        <v>17</v>
      </c>
      <c r="C31" s="155" t="s">
        <v>149</v>
      </c>
      <c r="D31" s="136">
        <v>137182.64842253571</v>
      </c>
      <c r="E31" s="136">
        <v>82813.139463069529</v>
      </c>
      <c r="F31" s="136">
        <v>51697.519949283094</v>
      </c>
      <c r="G31" s="136">
        <v>40688.213557891911</v>
      </c>
      <c r="H31" s="136">
        <v>74586.864117370118</v>
      </c>
      <c r="I31" s="136">
        <v>30643.897883333335</v>
      </c>
      <c r="J31" s="136">
        <v>9522.3763833333342</v>
      </c>
      <c r="K31" s="136">
        <v>2071.1430999999998</v>
      </c>
    </row>
    <row r="32" spans="2:11" x14ac:dyDescent="0.35">
      <c r="B32" s="135">
        <v>18</v>
      </c>
      <c r="C32" s="155" t="s">
        <v>150</v>
      </c>
      <c r="D32" s="136">
        <v>1547586.9827062509</v>
      </c>
      <c r="E32" s="136">
        <v>1788485.1263674709</v>
      </c>
      <c r="F32" s="136">
        <v>1945043.5774610965</v>
      </c>
      <c r="G32" s="136">
        <v>2326911.1660296908</v>
      </c>
      <c r="H32" s="136">
        <v>1275696.8753052694</v>
      </c>
      <c r="I32" s="136">
        <v>1515643.8280603301</v>
      </c>
      <c r="J32" s="136">
        <v>1720700.1129547439</v>
      </c>
      <c r="K32" s="136">
        <v>2105865.4656443512</v>
      </c>
    </row>
    <row r="33" spans="2:11" x14ac:dyDescent="0.35">
      <c r="B33" s="135">
        <v>19</v>
      </c>
      <c r="C33" s="145" t="s">
        <v>151</v>
      </c>
      <c r="D33" s="136">
        <v>436529.73335461266</v>
      </c>
      <c r="E33" s="136">
        <v>438173.77336826856</v>
      </c>
      <c r="F33" s="136">
        <v>345447.512418564</v>
      </c>
      <c r="G33" s="136">
        <v>306496.89861062326</v>
      </c>
      <c r="H33" s="136">
        <v>432533.13140826911</v>
      </c>
      <c r="I33" s="136">
        <v>434103.90275609313</v>
      </c>
      <c r="J33" s="136">
        <v>342340.94950992957</v>
      </c>
      <c r="K33" s="136">
        <v>303411.13692877238</v>
      </c>
    </row>
    <row r="34" spans="2:11" ht="30" x14ac:dyDescent="0.35">
      <c r="B34" s="135" t="s">
        <v>118</v>
      </c>
      <c r="C34" s="155" t="s">
        <v>152</v>
      </c>
      <c r="D34" s="142"/>
      <c r="E34" s="142"/>
      <c r="F34" s="142"/>
      <c r="G34" s="142"/>
      <c r="H34" s="136">
        <v>0</v>
      </c>
      <c r="I34" s="136">
        <v>0</v>
      </c>
      <c r="J34" s="136">
        <v>0</v>
      </c>
      <c r="K34" s="136">
        <v>0</v>
      </c>
    </row>
    <row r="35" spans="2:11" x14ac:dyDescent="0.35">
      <c r="B35" s="135" t="s">
        <v>119</v>
      </c>
      <c r="C35" s="155" t="s">
        <v>153</v>
      </c>
      <c r="D35" s="142"/>
      <c r="E35" s="142"/>
      <c r="F35" s="142"/>
      <c r="G35" s="142"/>
      <c r="H35" s="136">
        <v>0</v>
      </c>
      <c r="I35" s="136">
        <v>0</v>
      </c>
      <c r="J35" s="136">
        <v>0</v>
      </c>
      <c r="K35" s="136">
        <v>0</v>
      </c>
    </row>
    <row r="36" spans="2:11" x14ac:dyDescent="0.35">
      <c r="B36" s="135">
        <v>20</v>
      </c>
      <c r="C36" s="146" t="s">
        <v>154</v>
      </c>
      <c r="D36" s="136">
        <v>2121299.3644833993</v>
      </c>
      <c r="E36" s="136">
        <v>2309472.0391988088</v>
      </c>
      <c r="F36" s="136">
        <v>2342188.6098289439</v>
      </c>
      <c r="G36" s="136">
        <v>2674096.2781982063</v>
      </c>
      <c r="H36" s="136">
        <v>1782816.8708309084</v>
      </c>
      <c r="I36" s="136">
        <v>1980391.6286997569</v>
      </c>
      <c r="J36" s="136">
        <v>2072563.4388480068</v>
      </c>
      <c r="K36" s="136">
        <v>2411347.7456731237</v>
      </c>
    </row>
    <row r="37" spans="2:11" x14ac:dyDescent="0.35">
      <c r="B37" s="135" t="s">
        <v>155</v>
      </c>
      <c r="C37" s="154" t="s">
        <v>156</v>
      </c>
      <c r="D37" s="136">
        <v>0</v>
      </c>
      <c r="E37" s="136">
        <v>0</v>
      </c>
      <c r="F37" s="136">
        <v>0</v>
      </c>
      <c r="G37" s="136">
        <v>0</v>
      </c>
      <c r="H37" s="136">
        <v>0</v>
      </c>
      <c r="I37" s="136">
        <v>0</v>
      </c>
      <c r="J37" s="136">
        <v>0</v>
      </c>
      <c r="K37" s="136">
        <v>0</v>
      </c>
    </row>
    <row r="38" spans="2:11" x14ac:dyDescent="0.35">
      <c r="B38" s="135" t="s">
        <v>157</v>
      </c>
      <c r="C38" s="154" t="s">
        <v>158</v>
      </c>
      <c r="D38" s="136">
        <v>0</v>
      </c>
      <c r="E38" s="136">
        <v>0</v>
      </c>
      <c r="F38" s="136">
        <v>0</v>
      </c>
      <c r="G38" s="136">
        <v>0</v>
      </c>
      <c r="H38" s="136">
        <v>0</v>
      </c>
      <c r="I38" s="136">
        <v>0</v>
      </c>
      <c r="J38" s="136">
        <v>0</v>
      </c>
      <c r="K38" s="136">
        <v>0</v>
      </c>
    </row>
    <row r="39" spans="2:11" x14ac:dyDescent="0.35">
      <c r="B39" s="130" t="s">
        <v>159</v>
      </c>
      <c r="C39" s="147" t="s">
        <v>160</v>
      </c>
      <c r="D39" s="134">
        <v>2121299.3644833993</v>
      </c>
      <c r="E39" s="134">
        <v>2309472.0391988088</v>
      </c>
      <c r="F39" s="134">
        <v>2342188.6098289434</v>
      </c>
      <c r="G39" s="134">
        <v>2674096.2781982045</v>
      </c>
      <c r="H39" s="134">
        <v>1782816.8708309084</v>
      </c>
      <c r="I39" s="134">
        <v>1980391.6286997565</v>
      </c>
      <c r="J39" s="134">
        <v>2072563.4388480056</v>
      </c>
      <c r="K39" s="134">
        <v>2411347.7456731233</v>
      </c>
    </row>
    <row r="40" spans="2:11" ht="15" customHeight="1" x14ac:dyDescent="0.35">
      <c r="B40" s="185" t="s">
        <v>161</v>
      </c>
      <c r="C40" s="185"/>
      <c r="D40" s="185"/>
      <c r="E40" s="185"/>
      <c r="F40" s="185"/>
      <c r="G40" s="185"/>
      <c r="H40" s="185"/>
      <c r="I40" s="185"/>
      <c r="J40" s="185"/>
      <c r="K40" s="185"/>
    </row>
    <row r="41" spans="2:11" x14ac:dyDescent="0.35">
      <c r="B41" s="135">
        <v>21</v>
      </c>
      <c r="C41" s="148" t="s">
        <v>162</v>
      </c>
      <c r="D41" s="149"/>
      <c r="E41" s="149"/>
      <c r="F41" s="149"/>
      <c r="G41" s="149"/>
      <c r="H41" s="136">
        <v>8911997.2632469311</v>
      </c>
      <c r="I41" s="136">
        <v>7964689.1945047462</v>
      </c>
      <c r="J41" s="136">
        <v>6313165.5709711276</v>
      </c>
      <c r="K41" s="136">
        <v>5286790.0256242314</v>
      </c>
    </row>
    <row r="42" spans="2:11" x14ac:dyDescent="0.35">
      <c r="B42" s="135">
        <v>22</v>
      </c>
      <c r="C42" s="150" t="s">
        <v>163</v>
      </c>
      <c r="D42" s="149"/>
      <c r="E42" s="149"/>
      <c r="F42" s="149"/>
      <c r="G42" s="149"/>
      <c r="H42" s="136">
        <v>4782635.8080226937</v>
      </c>
      <c r="I42" s="136">
        <v>4399691.6681669177</v>
      </c>
      <c r="J42" s="136">
        <v>3681113.4426473589</v>
      </c>
      <c r="K42" s="136">
        <v>2989652.8958135429</v>
      </c>
    </row>
    <row r="43" spans="2:11" ht="15" thickBot="1" x14ac:dyDescent="0.4">
      <c r="B43" s="151">
        <v>23</v>
      </c>
      <c r="C43" s="152" t="s">
        <v>164</v>
      </c>
      <c r="D43" s="67"/>
      <c r="E43" s="67"/>
      <c r="F43" s="67"/>
      <c r="G43" s="67"/>
      <c r="H43" s="55">
        <v>1.8705088106962797</v>
      </c>
      <c r="I43" s="55">
        <v>1.835990336185974</v>
      </c>
      <c r="J43" s="55">
        <v>1.7294639205556834</v>
      </c>
      <c r="K43" s="55">
        <v>1.8204185392226666</v>
      </c>
    </row>
    <row r="44" spans="2:11" x14ac:dyDescent="0.35">
      <c r="B44" s="153"/>
    </row>
    <row r="45" spans="2:11" x14ac:dyDescent="0.35">
      <c r="B45" s="153"/>
    </row>
    <row r="46" spans="2:11" x14ac:dyDescent="0.35">
      <c r="B46" s="153"/>
    </row>
    <row r="47" spans="2:11" x14ac:dyDescent="0.35">
      <c r="B47" s="153"/>
    </row>
  </sheetData>
  <sheetProtection algorithmName="SHA-512" hashValue="sugiiHH6ediD+Nm0AuW9EApz81uJEYpuav++XlMXd7ygbtn6DtGkBQ4BeMv3ZDsCAOy5xEsYDHdyicKs+dZAHA==" saltValue="te71AZCtE2wv3G8ZIr6SMg==" spinCount="100000" sheet="1" objects="1" scenarios="1"/>
  <mergeCells count="9">
    <mergeCell ref="B30:K30"/>
    <mergeCell ref="B40:K40"/>
    <mergeCell ref="B6:K6"/>
    <mergeCell ref="M6:V6"/>
    <mergeCell ref="X6:AG6"/>
    <mergeCell ref="D9:G9"/>
    <mergeCell ref="H9:K9"/>
    <mergeCell ref="B12:K12"/>
    <mergeCell ref="B14:K14"/>
  </mergeCells>
  <hyperlinks>
    <hyperlink ref="B2" location="Tartalom!A1" display="Back to contents page" xr:uid="{536C84CC-1CD6-49C9-8290-7B56EC2903B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dimension ref="B1:Q42"/>
  <sheetViews>
    <sheetView showGridLines="0" zoomScale="85" zoomScaleNormal="85" workbookViewId="0">
      <selection activeCell="B4" sqref="B4"/>
    </sheetView>
  </sheetViews>
  <sheetFormatPr defaultRowHeight="14.5" x14ac:dyDescent="0.35"/>
  <cols>
    <col min="1" max="1" width="4.453125" customWidth="1"/>
    <col min="2" max="2" width="6.453125" customWidth="1"/>
    <col min="3" max="3" width="72.453125" customWidth="1"/>
    <col min="4" max="5" width="20.453125" customWidth="1"/>
    <col min="6" max="6" width="20.81640625" bestFit="1" customWidth="1"/>
    <col min="7" max="9" width="9.81640625" bestFit="1" customWidth="1"/>
  </cols>
  <sheetData>
    <row r="1" spans="2:17" ht="12.75" customHeight="1" x14ac:dyDescent="0.35"/>
    <row r="2" spans="2:17" x14ac:dyDescent="0.35">
      <c r="B2" s="71" t="s">
        <v>0</v>
      </c>
      <c r="C2" s="56"/>
      <c r="D2" s="56"/>
    </row>
    <row r="3" spans="2:17" x14ac:dyDescent="0.35">
      <c r="B3" s="1"/>
      <c r="C3" s="1"/>
      <c r="D3" s="1"/>
    </row>
    <row r="4" spans="2:17" ht="15.5" x14ac:dyDescent="0.35">
      <c r="B4" s="18" t="s">
        <v>267</v>
      </c>
      <c r="C4" s="2"/>
      <c r="D4" s="2"/>
    </row>
    <row r="5" spans="2:17" ht="2.15" customHeight="1" x14ac:dyDescent="0.35">
      <c r="B5" s="1"/>
      <c r="C5" s="1"/>
      <c r="D5" s="1"/>
    </row>
    <row r="6" spans="2:17" ht="2.15" customHeight="1" x14ac:dyDescent="0.35">
      <c r="B6" s="170"/>
      <c r="C6" s="170"/>
      <c r="D6" s="170"/>
    </row>
    <row r="7" spans="2:17" ht="2.15" customHeight="1" x14ac:dyDescent="0.35">
      <c r="B7" s="3"/>
      <c r="C7" s="4"/>
      <c r="D7" s="4"/>
    </row>
    <row r="8" spans="2:17" ht="15" thickBot="1" x14ac:dyDescent="0.4">
      <c r="B8" s="27"/>
    </row>
    <row r="9" spans="2:17" ht="15" thickBot="1" x14ac:dyDescent="0.4">
      <c r="B9" s="27"/>
      <c r="C9" s="42" t="s">
        <v>2</v>
      </c>
      <c r="D9" s="43">
        <f>Tartalom!B3</f>
        <v>45199</v>
      </c>
      <c r="E9" s="65">
        <f>EOMONTH(D9,-3)</f>
        <v>45107</v>
      </c>
    </row>
    <row r="10" spans="2:17" x14ac:dyDescent="0.35">
      <c r="C10" s="190" t="s">
        <v>201</v>
      </c>
      <c r="D10" s="190"/>
      <c r="E10" s="103"/>
      <c r="Q10" s="105"/>
    </row>
    <row r="11" spans="2:17" ht="19.5" customHeight="1" x14ac:dyDescent="0.35">
      <c r="C11" s="82" t="s">
        <v>60</v>
      </c>
      <c r="D11" s="77">
        <v>3929662.4025429999</v>
      </c>
      <c r="E11" s="77">
        <v>3551484.7902699457</v>
      </c>
      <c r="F11" s="33"/>
      <c r="G11" s="105"/>
      <c r="H11" s="105"/>
      <c r="J11" s="105"/>
      <c r="K11" s="105"/>
      <c r="Q11" s="105"/>
    </row>
    <row r="12" spans="2:17" ht="30.75" customHeight="1" x14ac:dyDescent="0.35">
      <c r="C12" s="13" t="s">
        <v>202</v>
      </c>
      <c r="D12" s="33">
        <v>3817462.8334909999</v>
      </c>
      <c r="E12" s="33">
        <v>3439264.6604305264</v>
      </c>
      <c r="G12" s="105"/>
    </row>
    <row r="13" spans="2:17" ht="36.75" customHeight="1" x14ac:dyDescent="0.35">
      <c r="C13" s="13" t="s">
        <v>268</v>
      </c>
      <c r="D13" s="77">
        <v>3929662.4025429999</v>
      </c>
      <c r="E13" s="33">
        <v>3551484.7902699457</v>
      </c>
    </row>
    <row r="14" spans="2:17" x14ac:dyDescent="0.35">
      <c r="C14" s="82" t="s">
        <v>97</v>
      </c>
      <c r="D14" s="77">
        <v>3929662.4025429999</v>
      </c>
      <c r="E14" s="77">
        <v>3551484.7902699457</v>
      </c>
      <c r="G14" s="105"/>
      <c r="H14" s="105"/>
      <c r="J14" s="105"/>
      <c r="K14" s="105"/>
    </row>
    <row r="15" spans="2:17" ht="28.5" customHeight="1" x14ac:dyDescent="0.35">
      <c r="C15" s="13" t="s">
        <v>203</v>
      </c>
      <c r="D15" s="33">
        <v>3817462.8334909999</v>
      </c>
      <c r="E15" s="33">
        <v>3439264.6604305264</v>
      </c>
    </row>
    <row r="16" spans="2:17" ht="38.25" customHeight="1" x14ac:dyDescent="0.35">
      <c r="C16" s="13" t="s">
        <v>269</v>
      </c>
      <c r="D16" s="77">
        <v>3929662.4025429999</v>
      </c>
      <c r="E16" s="33">
        <v>3551484.7902699457</v>
      </c>
    </row>
    <row r="17" spans="3:11" x14ac:dyDescent="0.35">
      <c r="C17" s="82" t="s">
        <v>204</v>
      </c>
      <c r="D17" s="77">
        <v>4489775.9964039996</v>
      </c>
      <c r="E17" s="77">
        <v>4076507.7183024725</v>
      </c>
      <c r="G17" s="105"/>
      <c r="H17" s="105"/>
      <c r="J17" s="105"/>
      <c r="K17" s="105"/>
    </row>
    <row r="18" spans="3:11" ht="30.75" customHeight="1" x14ac:dyDescent="0.35">
      <c r="C18" s="13" t="s">
        <v>205</v>
      </c>
      <c r="D18" s="33">
        <v>4377576.427352</v>
      </c>
      <c r="E18" s="33">
        <v>3964287.5884630531</v>
      </c>
    </row>
    <row r="19" spans="3:11" ht="35.25" customHeight="1" x14ac:dyDescent="0.35">
      <c r="C19" s="13" t="s">
        <v>270</v>
      </c>
      <c r="D19" s="77">
        <v>4489775.9964039996</v>
      </c>
      <c r="E19" s="33">
        <v>4076507.7183024725</v>
      </c>
      <c r="H19" s="104"/>
    </row>
    <row r="20" spans="3:11" x14ac:dyDescent="0.35">
      <c r="C20" s="191" t="s">
        <v>206</v>
      </c>
      <c r="D20" s="191"/>
      <c r="E20" s="78"/>
    </row>
    <row r="21" spans="3:11" x14ac:dyDescent="0.35">
      <c r="C21" s="13" t="s">
        <v>207</v>
      </c>
      <c r="D21" s="74">
        <v>23922959.0744427</v>
      </c>
      <c r="E21" s="74">
        <v>22713599.953939021</v>
      </c>
      <c r="G21" s="105"/>
      <c r="H21" s="105"/>
      <c r="J21" s="105"/>
      <c r="K21" s="105"/>
    </row>
    <row r="22" spans="3:11" ht="20" x14ac:dyDescent="0.35">
      <c r="C22" s="82" t="s">
        <v>208</v>
      </c>
      <c r="D22" s="33">
        <v>23810759.5053907</v>
      </c>
      <c r="E22" s="79">
        <v>22601379.8240996</v>
      </c>
    </row>
    <row r="23" spans="3:11" x14ac:dyDescent="0.35">
      <c r="C23" s="192" t="s">
        <v>209</v>
      </c>
      <c r="D23" s="192"/>
      <c r="E23" s="75"/>
    </row>
    <row r="24" spans="3:11" ht="28.5" customHeight="1" x14ac:dyDescent="0.35">
      <c r="C24" s="82" t="s">
        <v>210</v>
      </c>
      <c r="D24" s="114">
        <v>0.1643</v>
      </c>
      <c r="E24" s="80">
        <v>0.15635939690194478</v>
      </c>
      <c r="G24" s="105"/>
      <c r="H24" s="105"/>
      <c r="J24" s="107"/>
      <c r="K24" s="107"/>
    </row>
    <row r="25" spans="3:11" ht="42" customHeight="1" x14ac:dyDescent="0.35">
      <c r="C25" s="13" t="s">
        <v>211</v>
      </c>
      <c r="D25" s="114">
        <v>0.16032511825701046</v>
      </c>
      <c r="E25" s="41">
        <v>0.15217056158506201</v>
      </c>
    </row>
    <row r="26" spans="3:11" ht="42" customHeight="1" x14ac:dyDescent="0.35">
      <c r="C26" s="13" t="s">
        <v>271</v>
      </c>
      <c r="D26" s="114">
        <v>0.1643</v>
      </c>
      <c r="E26" s="41">
        <v>0.15635939690194478</v>
      </c>
      <c r="F26" s="115"/>
    </row>
    <row r="27" spans="3:11" ht="31.5" customHeight="1" x14ac:dyDescent="0.35">
      <c r="C27" s="82" t="s">
        <v>212</v>
      </c>
      <c r="D27" s="114">
        <v>0.1643</v>
      </c>
      <c r="E27" s="80">
        <v>0.15635939690194478</v>
      </c>
      <c r="G27" s="104"/>
      <c r="H27" s="104"/>
      <c r="J27" s="107"/>
      <c r="K27" s="107"/>
    </row>
    <row r="28" spans="3:11" ht="39.75" customHeight="1" x14ac:dyDescent="0.35">
      <c r="C28" s="13" t="s">
        <v>213</v>
      </c>
      <c r="D28" s="114">
        <v>0.16032511825701046</v>
      </c>
      <c r="E28" s="41">
        <v>0.15217056158506201</v>
      </c>
    </row>
    <row r="29" spans="3:11" ht="39.75" customHeight="1" x14ac:dyDescent="0.35">
      <c r="C29" s="13" t="s">
        <v>272</v>
      </c>
      <c r="D29" s="114">
        <v>0.1643</v>
      </c>
      <c r="E29" s="41">
        <v>0.15635939690194478</v>
      </c>
    </row>
    <row r="30" spans="3:11" ht="28.5" customHeight="1" x14ac:dyDescent="0.35">
      <c r="C30" s="82" t="s">
        <v>214</v>
      </c>
      <c r="D30" s="114">
        <v>0.18770000000000001</v>
      </c>
      <c r="E30" s="80">
        <v>0.17947431171497408</v>
      </c>
      <c r="G30" s="104"/>
      <c r="H30" s="104"/>
      <c r="J30" s="107"/>
      <c r="K30" s="107"/>
    </row>
    <row r="31" spans="3:11" ht="39" customHeight="1" x14ac:dyDescent="0.35">
      <c r="C31" s="13" t="s">
        <v>215</v>
      </c>
      <c r="D31" s="114">
        <v>0.18384866834512048</v>
      </c>
      <c r="E31" s="41">
        <v>0.17540024632637594</v>
      </c>
    </row>
    <row r="32" spans="3:11" ht="39" customHeight="1" x14ac:dyDescent="0.35">
      <c r="C32" s="13" t="s">
        <v>273</v>
      </c>
      <c r="D32" s="114">
        <v>0.18770000000000001</v>
      </c>
      <c r="E32" s="41">
        <v>0.17947431171497408</v>
      </c>
    </row>
    <row r="33" spans="3:11" x14ac:dyDescent="0.35">
      <c r="C33" s="191" t="s">
        <v>120</v>
      </c>
      <c r="D33" s="191"/>
      <c r="E33" s="74"/>
    </row>
    <row r="34" spans="3:11" x14ac:dyDescent="0.35">
      <c r="C34" s="13" t="s">
        <v>216</v>
      </c>
      <c r="D34" s="33">
        <v>42388056.795345001</v>
      </c>
      <c r="E34" s="33">
        <v>39645593.368951701</v>
      </c>
      <c r="G34" s="105"/>
      <c r="H34" s="105"/>
      <c r="J34" s="107"/>
      <c r="K34" s="107"/>
    </row>
    <row r="35" spans="3:11" x14ac:dyDescent="0.35">
      <c r="C35" s="82" t="s">
        <v>120</v>
      </c>
      <c r="D35" s="81">
        <v>9.2706830640999993E-2</v>
      </c>
      <c r="E35" s="81">
        <v>8.9599999999999999E-2</v>
      </c>
      <c r="G35" s="104"/>
      <c r="H35" s="104"/>
      <c r="J35" s="107"/>
      <c r="K35" s="107"/>
    </row>
    <row r="36" spans="3:11" ht="20" x14ac:dyDescent="0.35">
      <c r="C36" s="82" t="s">
        <v>217</v>
      </c>
      <c r="D36" s="81">
        <v>9.0298886502927528E-2</v>
      </c>
      <c r="E36" s="81">
        <v>8.6996488754668047E-2</v>
      </c>
      <c r="H36" s="105"/>
      <c r="I36" s="105"/>
    </row>
    <row r="37" spans="3:11" ht="37.5" customHeight="1" thickBot="1" x14ac:dyDescent="0.4">
      <c r="C37" s="73" t="s">
        <v>274</v>
      </c>
      <c r="D37" s="76">
        <v>9.2706830640999993E-2</v>
      </c>
      <c r="E37" s="76">
        <v>8.9599999999999999E-2</v>
      </c>
      <c r="H37" s="105"/>
      <c r="I37" s="105"/>
    </row>
    <row r="39" spans="3:11" x14ac:dyDescent="0.35">
      <c r="H39" s="120"/>
      <c r="I39" s="120"/>
    </row>
    <row r="42" spans="3:11" x14ac:dyDescent="0.35">
      <c r="H42" s="120"/>
    </row>
  </sheetData>
  <sheetProtection algorithmName="SHA-512" hashValue="O/pKZCtxyzKAIpLMUNVBi3/YMzFynirFt57HJWlzH+xFAPC+AuZHtbksJS4wBxCMqzi5MzizePvsA9Xu40PdzA==" saltValue="gTqGFqSxD+Oca6uY9xPEOg==" spinCount="100000" sheet="1" objects="1" scenarios="1"/>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Tartalom</vt:lpstr>
      <vt:lpstr>KM1</vt:lpstr>
      <vt:lpstr>OV1</vt:lpstr>
      <vt:lpstr>CC1</vt:lpstr>
      <vt:lpstr>LIQ1</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2023-11-21T12:38:49Z</dcterms:modified>
</cp:coreProperties>
</file>